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0125" windowHeight="8175" activeTab="1"/>
  </bookViews>
  <sheets>
    <sheet name="1-12.2013" sheetId="1" r:id="rId1"/>
    <sheet name="Výsledek k dani z příjmu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H224" i="2"/>
  <c r="E224"/>
  <c r="H223"/>
  <c r="H214"/>
  <c r="H164" l="1"/>
  <c r="H99"/>
  <c r="H91"/>
  <c r="H85"/>
  <c r="H72"/>
  <c r="H70"/>
  <c r="H218"/>
  <c r="H216"/>
  <c r="H212"/>
  <c r="H210"/>
  <c r="H183"/>
  <c r="H176"/>
  <c r="H169"/>
  <c r="H154"/>
  <c r="H150"/>
  <c r="H146"/>
  <c r="H143"/>
  <c r="H136"/>
  <c r="H134"/>
  <c r="H130"/>
  <c r="H126"/>
  <c r="H123"/>
  <c r="H121"/>
  <c r="H118"/>
  <c r="H113"/>
  <c r="H110"/>
  <c r="H104"/>
  <c r="H101"/>
  <c r="H89"/>
  <c r="H79"/>
  <c r="H76"/>
  <c r="E25"/>
  <c r="E19"/>
  <c r="E4"/>
  <c r="I4" s="1"/>
  <c r="E68"/>
  <c r="E61"/>
  <c r="F267" i="1"/>
  <c r="E267"/>
  <c r="I267" s="1"/>
  <c r="I209"/>
  <c r="I167"/>
  <c r="I86"/>
  <c r="H72"/>
  <c r="H269" s="1"/>
  <c r="F72"/>
  <c r="I75"/>
  <c r="I77"/>
  <c r="I78"/>
  <c r="I79"/>
  <c r="I81"/>
  <c r="I82"/>
  <c r="I84"/>
  <c r="I85"/>
  <c r="I88"/>
  <c r="I89"/>
  <c r="I92"/>
  <c r="I93"/>
  <c r="I94"/>
  <c r="I98"/>
  <c r="I99"/>
  <c r="I101"/>
  <c r="I102"/>
  <c r="I103"/>
  <c r="I107"/>
  <c r="I108"/>
  <c r="I110"/>
  <c r="I112"/>
  <c r="I115"/>
  <c r="I116"/>
  <c r="I118"/>
  <c r="I121"/>
  <c r="I123"/>
  <c r="I124"/>
  <c r="I125"/>
  <c r="I128"/>
  <c r="I131"/>
  <c r="I134"/>
  <c r="I135"/>
  <c r="I136"/>
  <c r="I137"/>
  <c r="I138"/>
  <c r="I139"/>
  <c r="I140"/>
  <c r="I141"/>
  <c r="I142"/>
  <c r="I143"/>
  <c r="I144"/>
  <c r="I145"/>
  <c r="I147"/>
  <c r="I148"/>
  <c r="I150"/>
  <c r="I151"/>
  <c r="I152"/>
  <c r="I156"/>
  <c r="I158"/>
  <c r="I159"/>
  <c r="I160"/>
  <c r="I161"/>
  <c r="I162"/>
  <c r="I163"/>
  <c r="I164"/>
  <c r="I165"/>
  <c r="I166"/>
  <c r="I168"/>
  <c r="I171"/>
  <c r="I172"/>
  <c r="I173"/>
  <c r="I175"/>
  <c r="I176"/>
  <c r="I177"/>
  <c r="I178"/>
  <c r="I179"/>
  <c r="I180"/>
  <c r="I182"/>
  <c r="I183"/>
  <c r="I184"/>
  <c r="I185"/>
  <c r="I186"/>
  <c r="I187"/>
  <c r="I189"/>
  <c r="I190"/>
  <c r="I191"/>
  <c r="I192"/>
  <c r="I194"/>
  <c r="I195"/>
  <c r="I196"/>
  <c r="I197"/>
  <c r="I198"/>
  <c r="I199"/>
  <c r="I200"/>
  <c r="I201"/>
  <c r="I202"/>
  <c r="I203"/>
  <c r="I204"/>
  <c r="I205"/>
  <c r="I206"/>
  <c r="I207"/>
  <c r="I208"/>
  <c r="I210"/>
  <c r="I211"/>
  <c r="I212"/>
  <c r="I213"/>
  <c r="I215"/>
  <c r="I217"/>
  <c r="I219"/>
  <c r="I221"/>
  <c r="I223"/>
  <c r="I224"/>
  <c r="I226"/>
  <c r="I229"/>
  <c r="I230"/>
  <c r="I232"/>
  <c r="I237"/>
  <c r="I238"/>
  <c r="I240"/>
  <c r="I241"/>
  <c r="I242"/>
  <c r="I246"/>
  <c r="I248"/>
  <c r="I250"/>
  <c r="I251"/>
  <c r="I252"/>
  <c r="I253"/>
  <c r="I255"/>
  <c r="I256"/>
  <c r="I257"/>
  <c r="I261"/>
  <c r="I263"/>
  <c r="I265"/>
  <c r="I268"/>
  <c r="G75"/>
  <c r="G77"/>
  <c r="G78"/>
  <c r="G79"/>
  <c r="G81"/>
  <c r="G82"/>
  <c r="G84"/>
  <c r="G85"/>
  <c r="G88"/>
  <c r="G89"/>
  <c r="G90"/>
  <c r="G92"/>
  <c r="G93"/>
  <c r="G94"/>
  <c r="G98"/>
  <c r="G99"/>
  <c r="G101"/>
  <c r="G102"/>
  <c r="G103"/>
  <c r="G104"/>
  <c r="G105"/>
  <c r="G107"/>
  <c r="G111"/>
  <c r="G112"/>
  <c r="G116"/>
  <c r="G118"/>
  <c r="G120"/>
  <c r="G123"/>
  <c r="G124"/>
  <c r="G125"/>
  <c r="G127"/>
  <c r="G128"/>
  <c r="G129"/>
  <c r="G131"/>
  <c r="G134"/>
  <c r="G137"/>
  <c r="G140"/>
  <c r="G143"/>
  <c r="G144"/>
  <c r="G145"/>
  <c r="G148"/>
  <c r="G150"/>
  <c r="G151"/>
  <c r="G152"/>
  <c r="G154"/>
  <c r="G155"/>
  <c r="G158"/>
  <c r="G159"/>
  <c r="G160"/>
  <c r="G162"/>
  <c r="G165"/>
  <c r="G166"/>
  <c r="G171"/>
  <c r="G172"/>
  <c r="G173"/>
  <c r="G182"/>
  <c r="G183"/>
  <c r="G184"/>
  <c r="G185"/>
  <c r="G186"/>
  <c r="G187"/>
  <c r="G189"/>
  <c r="G190"/>
  <c r="G191"/>
  <c r="G192"/>
  <c r="G194"/>
  <c r="G195"/>
  <c r="G196"/>
  <c r="G197"/>
  <c r="G198"/>
  <c r="G199"/>
  <c r="G200"/>
  <c r="G201"/>
  <c r="G202"/>
  <c r="G203"/>
  <c r="G204"/>
  <c r="G205"/>
  <c r="G206"/>
  <c r="G207"/>
  <c r="G208"/>
  <c r="G211"/>
  <c r="G212"/>
  <c r="G213"/>
  <c r="G214"/>
  <c r="G217"/>
  <c r="G219"/>
  <c r="G221"/>
  <c r="G223"/>
  <c r="G224"/>
  <c r="G226"/>
  <c r="G227"/>
  <c r="G229"/>
  <c r="G232"/>
  <c r="G234"/>
  <c r="G237"/>
  <c r="G238"/>
  <c r="G240"/>
  <c r="G241"/>
  <c r="G242"/>
  <c r="G248"/>
  <c r="G259"/>
  <c r="G261"/>
  <c r="G263"/>
  <c r="G265"/>
  <c r="G268"/>
  <c r="G73"/>
  <c r="G67"/>
  <c r="I67"/>
  <c r="I73"/>
  <c r="I66"/>
  <c r="I59"/>
  <c r="I58"/>
  <c r="G66"/>
  <c r="G58"/>
  <c r="I61"/>
  <c r="Q224" i="2" l="1"/>
  <c r="I99"/>
  <c r="E59"/>
  <c r="I25"/>
  <c r="I19"/>
  <c r="J19" s="1"/>
  <c r="E269" i="1"/>
  <c r="F269"/>
  <c r="H19"/>
  <c r="F19"/>
  <c r="E19"/>
  <c r="H4"/>
  <c r="F4"/>
  <c r="E4"/>
  <c r="G5"/>
  <c r="I8"/>
  <c r="I5"/>
  <c r="G7"/>
  <c r="G8"/>
  <c r="G9"/>
  <c r="G10"/>
  <c r="G13"/>
  <c r="G14"/>
  <c r="G15"/>
  <c r="G17"/>
  <c r="G18"/>
  <c r="G20"/>
  <c r="G22"/>
  <c r="G28"/>
  <c r="G29"/>
  <c r="G31"/>
  <c r="G35"/>
  <c r="G37"/>
  <c r="G39"/>
  <c r="G41"/>
  <c r="G48"/>
  <c r="G49"/>
  <c r="G51"/>
  <c r="G53"/>
  <c r="G55"/>
  <c r="G6"/>
  <c r="I7"/>
  <c r="I10"/>
  <c r="I12"/>
  <c r="I13"/>
  <c r="I14"/>
  <c r="I15"/>
  <c r="I16"/>
  <c r="I17"/>
  <c r="I18"/>
  <c r="I20"/>
  <c r="I21"/>
  <c r="I22"/>
  <c r="I23"/>
  <c r="I24"/>
  <c r="I25"/>
  <c r="I26"/>
  <c r="I28"/>
  <c r="I29"/>
  <c r="I31"/>
  <c r="I35"/>
  <c r="I37"/>
  <c r="I39"/>
  <c r="I41"/>
  <c r="I43"/>
  <c r="I44"/>
  <c r="I46"/>
  <c r="I48"/>
  <c r="I49"/>
  <c r="I51"/>
  <c r="I53"/>
  <c r="I55"/>
  <c r="I56"/>
  <c r="I6"/>
  <c r="I9"/>
  <c r="E65"/>
  <c r="E27"/>
  <c r="H27"/>
  <c r="E72"/>
  <c r="I72" s="1"/>
  <c r="F27"/>
  <c r="J25" i="2" l="1"/>
  <c r="L25" s="1"/>
  <c r="G19" i="1"/>
  <c r="H63"/>
  <c r="I269"/>
  <c r="I4"/>
  <c r="G72"/>
  <c r="G4"/>
  <c r="H65"/>
  <c r="I65" s="1"/>
  <c r="G27"/>
  <c r="I27"/>
  <c r="E63"/>
  <c r="I19"/>
  <c r="F63"/>
  <c r="I63" l="1"/>
  <c r="G63"/>
  <c r="F65" l="1"/>
  <c r="G65" s="1"/>
  <c r="G269" l="1"/>
  <c r="G267"/>
</calcChain>
</file>

<file path=xl/sharedStrings.xml><?xml version="1.0" encoding="utf-8"?>
<sst xmlns="http://schemas.openxmlformats.org/spreadsheetml/2006/main" count="522" uniqueCount="230">
  <si>
    <t xml:space="preserve"> Příjmy</t>
  </si>
  <si>
    <t>Org.</t>
  </si>
  <si>
    <t>ÚZ</t>
  </si>
  <si>
    <t>§</t>
  </si>
  <si>
    <t>položk.</t>
  </si>
  <si>
    <t>Popis</t>
  </si>
  <si>
    <t>Třída 1 - daňové příjmy</t>
  </si>
  <si>
    <t>Daň z příjmu fyz. osob ze závislé činnosti</t>
  </si>
  <si>
    <t>Daň z příjmu fyzických osob z podnikání</t>
  </si>
  <si>
    <t>Daň z příjmů fyzic. osob z kapitál.výnosů</t>
  </si>
  <si>
    <t>Daň z právnických osob</t>
  </si>
  <si>
    <t>Daň z právnických osob za obec</t>
  </si>
  <si>
    <t>DPH</t>
  </si>
  <si>
    <t xml:space="preserve">Poplatky za odvoz domovního odpadu  </t>
  </si>
  <si>
    <t>Poplatek ze psů</t>
  </si>
  <si>
    <t>Poplatek z veřejného prostranství</t>
  </si>
  <si>
    <t>Odvod výtěžku z provozování VHP</t>
  </si>
  <si>
    <t>Odvod z VHP</t>
  </si>
  <si>
    <t>Správní poplatky</t>
  </si>
  <si>
    <t>Daň z nemovitostí</t>
  </si>
  <si>
    <t>Třída 4 - Přijaté dotace</t>
  </si>
  <si>
    <t>Volby prezidenta</t>
  </si>
  <si>
    <t xml:space="preserve">Dotace na výkon státní správy </t>
  </si>
  <si>
    <t>Třída 2 - Nedaňové příjmy</t>
  </si>
  <si>
    <t>Prodej dřeva</t>
  </si>
  <si>
    <t>Pachtovné</t>
  </si>
  <si>
    <t>Vodné stočné</t>
  </si>
  <si>
    <t>nájemné byt</t>
  </si>
  <si>
    <t>nájemné nebytové prostory</t>
  </si>
  <si>
    <t xml:space="preserve">Hřbitovní poplatky </t>
  </si>
  <si>
    <t xml:space="preserve">Pronájem plynovod </t>
  </si>
  <si>
    <t>Úhrada za teplo a služby</t>
  </si>
  <si>
    <t>Domovní odpad podnikatelé</t>
  </si>
  <si>
    <t>Popelnice</t>
  </si>
  <si>
    <t>TS - směsný papír</t>
  </si>
  <si>
    <t>Platba za odevzdané plasty od EKO-KOM</t>
  </si>
  <si>
    <t>Kopírování</t>
  </si>
  <si>
    <t>Příjmy z úroků</t>
  </si>
  <si>
    <t>Celkové příjmy tř. 1 + 2 + 4</t>
  </si>
  <si>
    <t>Třída 8 - financování</t>
  </si>
  <si>
    <t>Zapojení přebytku z roku 2012</t>
  </si>
  <si>
    <t>Splátka úvěru</t>
  </si>
  <si>
    <t>Výdaje</t>
  </si>
  <si>
    <t>Třída 5 - běžné výdaje</t>
  </si>
  <si>
    <t>Nákup sazenic</t>
  </si>
  <si>
    <t>Pěstební činnost</t>
  </si>
  <si>
    <t>Nájemné pozemkovému fondu (Dvorek)</t>
  </si>
  <si>
    <t>Ostatní výdaje na lesní hospodářství</t>
  </si>
  <si>
    <t>Oprava místních komunikací</t>
  </si>
  <si>
    <t>Kamenivo, postřik</t>
  </si>
  <si>
    <t>Propustky</t>
  </si>
  <si>
    <t>Silnice</t>
  </si>
  <si>
    <t>Oprava čekáren</t>
  </si>
  <si>
    <t>Provoz veřejné silniční dopravy</t>
  </si>
  <si>
    <t>Nákup vody</t>
  </si>
  <si>
    <t>Elektrická energie - vodárny</t>
  </si>
  <si>
    <t>Pitná voda</t>
  </si>
  <si>
    <t>Elektrická energie ČOV</t>
  </si>
  <si>
    <t>Laboratorní rozbor vody</t>
  </si>
  <si>
    <t>Údržba a revize,  ČOV</t>
  </si>
  <si>
    <t>Odvádění a čistění odpadních vod</t>
  </si>
  <si>
    <t>Neinvestiční příspěvek obce ZŠ</t>
  </si>
  <si>
    <t>Základní školy</t>
  </si>
  <si>
    <t>OSA</t>
  </si>
  <si>
    <t>Hudební činnost</t>
  </si>
  <si>
    <t>Odměna knihovnice</t>
  </si>
  <si>
    <t>Nákup knih</t>
  </si>
  <si>
    <t>Činnosti knihovncké</t>
  </si>
  <si>
    <t>Kronikářka</t>
  </si>
  <si>
    <t>Hudební produkce</t>
  </si>
  <si>
    <t>Pohoštění - hody</t>
  </si>
  <si>
    <t>Dary</t>
  </si>
  <si>
    <t>Příspěvek na kulturní činnost</t>
  </si>
  <si>
    <t>Ostatní záležitosti kultury</t>
  </si>
  <si>
    <t>Oprava památek</t>
  </si>
  <si>
    <t>Rozhlas a televize</t>
  </si>
  <si>
    <t>Dětské hřiště</t>
  </si>
  <si>
    <t>Sportovní zařízení</t>
  </si>
  <si>
    <t>1 FC Laškov</t>
  </si>
  <si>
    <t>Ostatní tělovýchovná činnost</t>
  </si>
  <si>
    <t>Nebytové hospodářství</t>
  </si>
  <si>
    <t>Elektro-práce dohodou o prov. práce</t>
  </si>
  <si>
    <t>Nákup výbojek  a osvětl. tětes</t>
  </si>
  <si>
    <t>Elektrická energie VO</t>
  </si>
  <si>
    <t>Veřejné osvětlení</t>
  </si>
  <si>
    <t>Nákup materiálu</t>
  </si>
  <si>
    <t>Elektrická energie hřbitov</t>
  </si>
  <si>
    <t>Odvoz a likv. odpadu za hřbitova</t>
  </si>
  <si>
    <t>Pohřebnictví</t>
  </si>
  <si>
    <t>Neinvestiční úroky</t>
  </si>
  <si>
    <t>Výst. a údržba míst. inženýrských sítí</t>
  </si>
  <si>
    <t>Platy zaměstnanců v pracovním poměru</t>
  </si>
  <si>
    <t>Pojistné na soc. zabezpečení</t>
  </si>
  <si>
    <t>Pojistné na veřejné zdravotní pojištění</t>
  </si>
  <si>
    <t>Nářadí</t>
  </si>
  <si>
    <t xml:space="preserve">Služby </t>
  </si>
  <si>
    <t xml:space="preserve">Opravy strojů a nářadí </t>
  </si>
  <si>
    <t>Komunální služby</t>
  </si>
  <si>
    <t>Odpad plasty, sklo</t>
  </si>
  <si>
    <t>Sběr a svoz nebezpečných odpadů</t>
  </si>
  <si>
    <t>Nákup popelnic (za účelem  prodeje)</t>
  </si>
  <si>
    <t>Likvidace domovního odpadu</t>
  </si>
  <si>
    <t>Úprava skládky</t>
  </si>
  <si>
    <t>Sběr a svoz komunálních odpadů</t>
  </si>
  <si>
    <t>Odvodnění místní kom. - Dvorek</t>
  </si>
  <si>
    <t>Péče o vzhled obcí</t>
  </si>
  <si>
    <t>Vybavení zásahové jednotky</t>
  </si>
  <si>
    <t>Požární ochrana - dobrovolná část</t>
  </si>
  <si>
    <t>Ostatní výdaje</t>
  </si>
  <si>
    <t>Mzdy zastupitelstvo</t>
  </si>
  <si>
    <t xml:space="preserve">Sociální pojištění </t>
  </si>
  <si>
    <t>Zdravotní pojištění</t>
  </si>
  <si>
    <t>Zastupitelstva obcí</t>
  </si>
  <si>
    <t>Volby 2012 - materiál</t>
  </si>
  <si>
    <t>Volby 2012 - plyn</t>
  </si>
  <si>
    <t>Volby 2012 - el. energie</t>
  </si>
  <si>
    <t>Volby 2012 - cestovné</t>
  </si>
  <si>
    <t>Volby 2012 - Pohoštění</t>
  </si>
  <si>
    <t>Mzdy zaměstnanci OÚ</t>
  </si>
  <si>
    <t xml:space="preserve">Dohody </t>
  </si>
  <si>
    <t>Sociální pojištění</t>
  </si>
  <si>
    <t>Povinné poj. hrazené zaměstnavatelem</t>
  </si>
  <si>
    <t>Ochranné pomůcky, pracovní oděvy</t>
  </si>
  <si>
    <t>Časopisy - sbírky zákonů</t>
  </si>
  <si>
    <t>Drobný materiál</t>
  </si>
  <si>
    <t xml:space="preserve">Plyn  </t>
  </si>
  <si>
    <t>Elektrická energie OÚ</t>
  </si>
  <si>
    <t>Pohonné hmoty a mazadla</t>
  </si>
  <si>
    <t>Poštovné</t>
  </si>
  <si>
    <t>Telefon (93688)</t>
  </si>
  <si>
    <t xml:space="preserve">Popl. za vedení účtu </t>
  </si>
  <si>
    <t>Právní a poradenské služby</t>
  </si>
  <si>
    <t>Školení a refundace</t>
  </si>
  <si>
    <t>Revize, derat., posudky, rozhlasové popl., počítače</t>
  </si>
  <si>
    <t>Opravy</t>
  </si>
  <si>
    <t>Cestovné</t>
  </si>
  <si>
    <t>Pohoštění, věcné dary</t>
  </si>
  <si>
    <t>Jubilanti</t>
  </si>
  <si>
    <t>Poplatek přestupkové komisi - PV</t>
  </si>
  <si>
    <t>Činnost místní správy</t>
  </si>
  <si>
    <t>Služby peněžního ústavu</t>
  </si>
  <si>
    <t>Vratky veřejných rozpočtů</t>
  </si>
  <si>
    <t>FOD, Svaz tělesně postižených</t>
  </si>
  <si>
    <t xml:space="preserve"> popl. SMO, SPOV, region HANÁ</t>
  </si>
  <si>
    <t>Ostatní činnosti jinde nezařazené</t>
  </si>
  <si>
    <t>Doplatek na chybějící žáky</t>
  </si>
  <si>
    <t>Údržba hasičské zbrojnice - Krakovec</t>
  </si>
  <si>
    <t>Svoz nebezp. odpadů</t>
  </si>
  <si>
    <t>Na činnost sboru Krakovec</t>
  </si>
  <si>
    <t>Pojištění majetku</t>
  </si>
  <si>
    <t>Internet, upgrade, Grmail, atd</t>
  </si>
  <si>
    <t>Příspěvek na obnovu plotu kolem kostela</t>
  </si>
  <si>
    <t xml:space="preserve">Dům pok. st. Bohuslav </t>
  </si>
  <si>
    <t>Příspěvek TJ Laškov</t>
  </si>
  <si>
    <t xml:space="preserve">Hospic Sv. Kopeček </t>
  </si>
  <si>
    <t>Příspěvek na obědy zaměstnanců</t>
  </si>
  <si>
    <t>Neinv. nákl. na žáky  - Olomouc</t>
  </si>
  <si>
    <t>Příspěvek na činnost SOVP</t>
  </si>
  <si>
    <t>Mikroregion Kostelecko</t>
  </si>
  <si>
    <t>Třída 6 - kapitálové výdaje</t>
  </si>
  <si>
    <t>Stavební úpravy objektu školy</t>
  </si>
  <si>
    <t>Podíl na vodovod</t>
  </si>
  <si>
    <t>Celkové výdaje</t>
  </si>
  <si>
    <t>Refundace mzdy (školení)</t>
  </si>
  <si>
    <t>Poplatek (rozhlas)</t>
  </si>
  <si>
    <t>Materiál (rozhlas)</t>
  </si>
  <si>
    <t>Závazek veřejné služby ( aut.dopr.) (+1 500)</t>
  </si>
  <si>
    <t>Projektová dokumentace</t>
  </si>
  <si>
    <t>Volby 2012 - odměny</t>
  </si>
  <si>
    <t>Audit ZŠ</t>
  </si>
  <si>
    <t>Přenosný repro,, (bar. tiskárna, zasíťování poč.)</t>
  </si>
  <si>
    <t>Neinvestiční přijaté dotace</t>
  </si>
  <si>
    <t>Příjem z prodeje pozemků</t>
  </si>
  <si>
    <t>Přijaté nekapitálové příspěvky</t>
  </si>
  <si>
    <t>Nákup služeb</t>
  </si>
  <si>
    <t>Stroje (sekací traktor)</t>
  </si>
  <si>
    <t>Budovy (sekací traktor)</t>
  </si>
  <si>
    <t>oprava a údržba</t>
  </si>
  <si>
    <t>Zateplení budov</t>
  </si>
  <si>
    <t>Pohonné hmoty,maziva</t>
  </si>
  <si>
    <t>Poplatek za provoz systému shromažďování</t>
  </si>
  <si>
    <t>Příjmy z prodeje (Zárivnij,Pospíšil)</t>
  </si>
  <si>
    <t xml:space="preserve">Nákup kontejneru </t>
  </si>
  <si>
    <t>Budovy,haly a stavby(Propust Dvorek)</t>
  </si>
  <si>
    <t>Dotace na oslavy</t>
  </si>
  <si>
    <t>Volby do parlamentu ČR</t>
  </si>
  <si>
    <t>Volby 2013 - odměny</t>
  </si>
  <si>
    <t>Volby 2013 - materiál</t>
  </si>
  <si>
    <t>Volby 2013 - plyn</t>
  </si>
  <si>
    <t>Volby 2013 - el. energie</t>
  </si>
  <si>
    <t>Volby 2013 - cestovné</t>
  </si>
  <si>
    <t>Volby 2013 - Pohoštění</t>
  </si>
  <si>
    <t>První stupeň ZŠ</t>
  </si>
  <si>
    <t>Prádlo a oděvy</t>
  </si>
  <si>
    <t>Drobný hm. Majetek</t>
  </si>
  <si>
    <t>Materiál jinde nezař.</t>
  </si>
  <si>
    <t>Opravy a údržba</t>
  </si>
  <si>
    <t>Odvádění a čištění odpadních vod</t>
  </si>
  <si>
    <t>Nová ČOV</t>
  </si>
  <si>
    <t>Dotace škola</t>
  </si>
  <si>
    <t>Oprava rozhlasu dohodou</t>
  </si>
  <si>
    <t>Výběrové řízení</t>
  </si>
  <si>
    <t>Zaměření staveb pro opravu auditu</t>
  </si>
  <si>
    <t>Rozpočet upravený 2013</t>
  </si>
  <si>
    <t>% konečný</t>
  </si>
  <si>
    <t xml:space="preserve">% </t>
  </si>
  <si>
    <t>Rozpočet navržený</t>
  </si>
  <si>
    <t>skutečné plnění 1-12 2013</t>
  </si>
  <si>
    <t>Ostatní neinvestiční dotace</t>
  </si>
  <si>
    <t xml:space="preserve">Rozpočet upravený </t>
  </si>
  <si>
    <t>Nákup ostatních služeb</t>
  </si>
  <si>
    <t>Pořízení obnova památek</t>
  </si>
  <si>
    <t>Oprava rozhlasu.</t>
  </si>
  <si>
    <t xml:space="preserve">Údržba hasičské zbrojnice - Laškov </t>
  </si>
  <si>
    <t>Oprava  dlažby zbrojnice</t>
  </si>
  <si>
    <t>Nákup</t>
  </si>
  <si>
    <t>Oprava zásahového vozidla</t>
  </si>
  <si>
    <t>Oprava</t>
  </si>
  <si>
    <t>Nemělo by se upravit?</t>
  </si>
  <si>
    <t>Programy do PC</t>
  </si>
  <si>
    <t>Elektrická energie</t>
  </si>
  <si>
    <t xml:space="preserve">Minimálně 1x </t>
  </si>
  <si>
    <t>Vratka za volby do KZ(29 878,00)volby p(16 130.00)</t>
  </si>
  <si>
    <t>Neinvestiční přijaté dotace ze státního rozp.</t>
  </si>
  <si>
    <t>Převody z rozpočtových účtů</t>
  </si>
  <si>
    <t>Neinvestiční transfery obcím</t>
  </si>
  <si>
    <t>První stupeň základních školZákladní školy</t>
  </si>
  <si>
    <t>Převody vlastním rozpočtovým účtům</t>
  </si>
  <si>
    <t>Charita + Hospic</t>
  </si>
  <si>
    <t>Příspěvek sokol a farnost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</si>
</sst>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9"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9"/>
      <color rgb="FFFF339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339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72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4" fontId="2" fillId="0" borderId="0" xfId="0" applyNumberFormat="1" applyFont="1" applyFill="1" applyAlignment="1"/>
    <xf numFmtId="0" fontId="1" fillId="0" borderId="0" xfId="0" applyFont="1" applyFill="1" applyBorder="1"/>
    <xf numFmtId="4" fontId="1" fillId="0" borderId="0" xfId="0" applyNumberFormat="1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 applyAlignment="1">
      <alignment horizontal="right"/>
    </xf>
    <xf numFmtId="0" fontId="1" fillId="0" borderId="10" xfId="0" applyFont="1" applyFill="1" applyBorder="1"/>
    <xf numFmtId="4" fontId="2" fillId="0" borderId="10" xfId="0" applyNumberFormat="1" applyFont="1" applyFill="1" applyBorder="1" applyAlignment="1"/>
    <xf numFmtId="0" fontId="1" fillId="0" borderId="11" xfId="0" applyFont="1" applyFill="1" applyBorder="1"/>
    <xf numFmtId="0" fontId="1" fillId="0" borderId="12" xfId="0" applyFont="1" applyFill="1" applyBorder="1" applyAlignment="1">
      <alignment horizontal="right"/>
    </xf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1" xfId="0" applyFont="1" applyFill="1" applyBorder="1" applyAlignment="1">
      <alignment horizontal="right" vertical="center"/>
    </xf>
    <xf numFmtId="0" fontId="2" fillId="0" borderId="5" xfId="0" applyFont="1" applyFill="1" applyBorder="1" applyAlignment="1"/>
    <xf numFmtId="0" fontId="1" fillId="0" borderId="6" xfId="0" applyFont="1" applyFill="1" applyBorder="1" applyAlignment="1"/>
    <xf numFmtId="0" fontId="1" fillId="0" borderId="8" xfId="0" applyFont="1" applyFill="1" applyBorder="1" applyAlignment="1"/>
    <xf numFmtId="0" fontId="2" fillId="0" borderId="6" xfId="0" applyFont="1" applyFill="1" applyBorder="1" applyAlignment="1"/>
    <xf numFmtId="0" fontId="2" fillId="0" borderId="8" xfId="0" applyFont="1" applyFill="1" applyBorder="1" applyAlignment="1"/>
    <xf numFmtId="0" fontId="1" fillId="0" borderId="15" xfId="0" applyFont="1" applyFill="1" applyBorder="1"/>
    <xf numFmtId="0" fontId="1" fillId="0" borderId="16" xfId="0" applyFont="1" applyFill="1" applyBorder="1" applyAlignment="1">
      <alignment horizontal="right"/>
    </xf>
    <xf numFmtId="0" fontId="2" fillId="0" borderId="16" xfId="0" applyFont="1" applyFill="1" applyBorder="1"/>
    <xf numFmtId="0" fontId="1" fillId="0" borderId="16" xfId="0" applyFont="1" applyFill="1" applyBorder="1"/>
    <xf numFmtId="4" fontId="1" fillId="0" borderId="17" xfId="0" applyNumberFormat="1" applyFont="1" applyFill="1" applyBorder="1" applyAlignment="1">
      <alignment horizontal="right"/>
    </xf>
    <xf numFmtId="0" fontId="1" fillId="0" borderId="18" xfId="0" applyFont="1" applyFill="1" applyBorder="1"/>
    <xf numFmtId="4" fontId="2" fillId="0" borderId="17" xfId="0" applyNumberFormat="1" applyFont="1" applyFill="1" applyBorder="1" applyAlignment="1">
      <alignment horizontal="right"/>
    </xf>
    <xf numFmtId="0" fontId="1" fillId="0" borderId="19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right"/>
    </xf>
    <xf numFmtId="0" fontId="1" fillId="0" borderId="20" xfId="0" applyFont="1" applyFill="1" applyBorder="1"/>
    <xf numFmtId="0" fontId="1" fillId="0" borderId="22" xfId="0" applyFont="1" applyFill="1" applyBorder="1"/>
    <xf numFmtId="0" fontId="1" fillId="0" borderId="15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4" fontId="1" fillId="0" borderId="17" xfId="0" applyNumberFormat="1" applyFont="1" applyFill="1" applyBorder="1"/>
    <xf numFmtId="0" fontId="2" fillId="0" borderId="5" xfId="0" applyFont="1" applyFill="1" applyBorder="1"/>
    <xf numFmtId="0" fontId="1" fillId="0" borderId="6" xfId="0" applyFont="1" applyFill="1" applyBorder="1" applyAlignment="1">
      <alignment horizontal="right"/>
    </xf>
    <xf numFmtId="0" fontId="1" fillId="0" borderId="6" xfId="0" applyFont="1" applyFill="1" applyBorder="1"/>
    <xf numFmtId="0" fontId="2" fillId="0" borderId="6" xfId="0" applyFont="1" applyFill="1" applyBorder="1"/>
    <xf numFmtId="3" fontId="2" fillId="0" borderId="8" xfId="0" applyNumberFormat="1" applyFont="1" applyFill="1" applyBorder="1" applyAlignment="1">
      <alignment horizontal="left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textRotation="90"/>
    </xf>
    <xf numFmtId="0" fontId="1" fillId="0" borderId="11" xfId="0" applyFont="1" applyFill="1" applyBorder="1" applyAlignment="1">
      <alignment horizontal="left"/>
    </xf>
    <xf numFmtId="0" fontId="1" fillId="0" borderId="24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left"/>
    </xf>
    <xf numFmtId="0" fontId="1" fillId="0" borderId="14" xfId="0" applyFont="1" applyFill="1" applyBorder="1"/>
    <xf numFmtId="0" fontId="2" fillId="0" borderId="2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textRotation="90"/>
    </xf>
    <xf numFmtId="0" fontId="2" fillId="0" borderId="8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right" vertical="center" wrapText="1"/>
    </xf>
    <xf numFmtId="0" fontId="1" fillId="0" borderId="27" xfId="0" applyFont="1" applyFill="1" applyBorder="1" applyAlignment="1">
      <alignment horizontal="right"/>
    </xf>
    <xf numFmtId="0" fontId="1" fillId="0" borderId="28" xfId="0" applyFont="1" applyFill="1" applyBorder="1" applyAlignment="1">
      <alignment horizontal="right"/>
    </xf>
    <xf numFmtId="0" fontId="2" fillId="0" borderId="14" xfId="0" applyFont="1" applyFill="1" applyBorder="1"/>
    <xf numFmtId="0" fontId="2" fillId="0" borderId="12" xfId="0" applyFont="1" applyFill="1" applyBorder="1"/>
    <xf numFmtId="0" fontId="2" fillId="0" borderId="27" xfId="0" applyFont="1" applyFill="1" applyBorder="1" applyAlignment="1">
      <alignment horizontal="right"/>
    </xf>
    <xf numFmtId="0" fontId="2" fillId="0" borderId="24" xfId="0" applyFont="1" applyFill="1" applyBorder="1" applyAlignment="1">
      <alignment horizontal="right"/>
    </xf>
    <xf numFmtId="0" fontId="1" fillId="0" borderId="29" xfId="0" applyFont="1" applyFill="1" applyBorder="1" applyAlignment="1">
      <alignment horizontal="right"/>
    </xf>
    <xf numFmtId="0" fontId="1" fillId="0" borderId="21" xfId="0" applyFont="1" applyFill="1" applyBorder="1"/>
    <xf numFmtId="0" fontId="1" fillId="0" borderId="3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4" fontId="2" fillId="0" borderId="0" xfId="0" applyNumberFormat="1" applyFont="1" applyFill="1" applyBorder="1" applyAlignment="1"/>
    <xf numFmtId="4" fontId="2" fillId="0" borderId="0" xfId="0" applyNumberFormat="1" applyFont="1" applyFill="1" applyBorder="1" applyAlignment="1">
      <alignment horizontal="right"/>
    </xf>
    <xf numFmtId="0" fontId="4" fillId="0" borderId="11" xfId="0" applyFont="1" applyFill="1" applyBorder="1"/>
    <xf numFmtId="0" fontId="4" fillId="0" borderId="24" xfId="0" applyFont="1" applyFill="1" applyBorder="1" applyAlignment="1">
      <alignment horizontal="right"/>
    </xf>
    <xf numFmtId="0" fontId="4" fillId="0" borderId="12" xfId="0" applyFont="1" applyFill="1" applyBorder="1"/>
    <xf numFmtId="0" fontId="4" fillId="0" borderId="13" xfId="0" applyFont="1" applyFill="1" applyBorder="1"/>
    <xf numFmtId="0" fontId="3" fillId="0" borderId="1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3" xfId="0" applyFont="1" applyFill="1" applyBorder="1"/>
    <xf numFmtId="0" fontId="4" fillId="0" borderId="3" xfId="0" applyFont="1" applyFill="1" applyBorder="1"/>
    <xf numFmtId="4" fontId="4" fillId="0" borderId="3" xfId="0" applyNumberFormat="1" applyFont="1" applyFill="1" applyBorder="1"/>
    <xf numFmtId="0" fontId="1" fillId="0" borderId="8" xfId="0" applyFont="1" applyFill="1" applyBorder="1"/>
    <xf numFmtId="0" fontId="4" fillId="0" borderId="1" xfId="0" applyFont="1" applyFill="1" applyBorder="1"/>
    <xf numFmtId="0" fontId="4" fillId="0" borderId="2" xfId="0" applyFont="1" applyFill="1" applyBorder="1" applyAlignment="1">
      <alignment horizontal="right"/>
    </xf>
    <xf numFmtId="0" fontId="2" fillId="0" borderId="0" xfId="0" applyFont="1" applyFill="1" applyBorder="1"/>
    <xf numFmtId="4" fontId="1" fillId="0" borderId="0" xfId="0" applyNumberFormat="1" applyFont="1" applyFill="1"/>
    <xf numFmtId="43" fontId="1" fillId="0" borderId="0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/>
    <xf numFmtId="0" fontId="1" fillId="0" borderId="11" xfId="0" applyFont="1" applyFill="1" applyBorder="1" applyAlignment="1">
      <alignment horizontal="left" vertical="center"/>
    </xf>
    <xf numFmtId="0" fontId="2" fillId="0" borderId="18" xfId="0" applyFont="1" applyFill="1" applyBorder="1"/>
    <xf numFmtId="0" fontId="1" fillId="0" borderId="19" xfId="0" applyFont="1" applyFill="1" applyBorder="1"/>
    <xf numFmtId="3" fontId="2" fillId="0" borderId="18" xfId="0" applyNumberFormat="1" applyFont="1" applyFill="1" applyBorder="1" applyAlignment="1">
      <alignment horizontal="left"/>
    </xf>
    <xf numFmtId="0" fontId="2" fillId="0" borderId="15" xfId="0" applyFont="1" applyFill="1" applyBorder="1"/>
    <xf numFmtId="0" fontId="2" fillId="0" borderId="11" xfId="0" applyFont="1" applyFill="1" applyBorder="1"/>
    <xf numFmtId="0" fontId="1" fillId="0" borderId="33" xfId="0" applyFont="1" applyFill="1" applyBorder="1"/>
    <xf numFmtId="0" fontId="2" fillId="0" borderId="13" xfId="0" applyFont="1" applyFill="1" applyBorder="1"/>
    <xf numFmtId="0" fontId="2" fillId="0" borderId="31" xfId="0" applyFont="1" applyFill="1" applyBorder="1" applyAlignment="1">
      <alignment horizontal="center" vertical="center" wrapText="1"/>
    </xf>
    <xf numFmtId="0" fontId="2" fillId="0" borderId="17" xfId="0" applyFont="1" applyFill="1" applyBorder="1"/>
    <xf numFmtId="4" fontId="2" fillId="0" borderId="7" xfId="0" applyNumberFormat="1" applyFont="1" applyFill="1" applyBorder="1" applyAlignment="1"/>
    <xf numFmtId="4" fontId="2" fillId="0" borderId="7" xfId="0" applyNumberFormat="1" applyFont="1" applyFill="1" applyBorder="1"/>
    <xf numFmtId="4" fontId="2" fillId="0" borderId="6" xfId="0" applyNumberFormat="1" applyFont="1" applyFill="1" applyBorder="1" applyAlignment="1">
      <alignment horizontal="right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/>
    <xf numFmtId="4" fontId="2" fillId="0" borderId="8" xfId="0" applyNumberFormat="1" applyFont="1" applyFill="1" applyBorder="1" applyAlignment="1"/>
    <xf numFmtId="4" fontId="2" fillId="0" borderId="8" xfId="0" applyNumberFormat="1" applyFont="1" applyFill="1" applyBorder="1"/>
    <xf numFmtId="4" fontId="2" fillId="0" borderId="8" xfId="0" applyNumberFormat="1" applyFont="1" applyFill="1" applyBorder="1" applyAlignment="1">
      <alignment horizontal="right" vertical="center" wrapText="1"/>
    </xf>
    <xf numFmtId="4" fontId="4" fillId="0" borderId="32" xfId="0" applyNumberFormat="1" applyFont="1" applyFill="1" applyBorder="1"/>
    <xf numFmtId="0" fontId="1" fillId="0" borderId="35" xfId="0" applyFont="1" applyFill="1" applyBorder="1"/>
    <xf numFmtId="49" fontId="1" fillId="0" borderId="36" xfId="0" applyNumberFormat="1" applyFont="1" applyFill="1" applyBorder="1"/>
    <xf numFmtId="4" fontId="1" fillId="0" borderId="10" xfId="0" applyNumberFormat="1" applyFont="1" applyFill="1" applyBorder="1"/>
    <xf numFmtId="4" fontId="1" fillId="0" borderId="12" xfId="0" applyNumberFormat="1" applyFont="1" applyFill="1" applyBorder="1"/>
    <xf numFmtId="4" fontId="2" fillId="0" borderId="26" xfId="0" applyNumberFormat="1" applyFont="1" applyFill="1" applyBorder="1" applyAlignment="1">
      <alignment horizontal="right" vertical="center" wrapText="1"/>
    </xf>
    <xf numFmtId="0" fontId="1" fillId="0" borderId="37" xfId="0" applyFont="1" applyFill="1" applyBorder="1"/>
    <xf numFmtId="4" fontId="2" fillId="0" borderId="7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right" vertical="center"/>
    </xf>
    <xf numFmtId="0" fontId="2" fillId="0" borderId="38" xfId="0" applyFont="1" applyFill="1" applyBorder="1"/>
    <xf numFmtId="0" fontId="2" fillId="0" borderId="39" xfId="0" applyFont="1" applyFill="1" applyBorder="1"/>
    <xf numFmtId="0" fontId="3" fillId="0" borderId="15" xfId="0" applyFont="1" applyFill="1" applyBorder="1"/>
    <xf numFmtId="0" fontId="3" fillId="0" borderId="27" xfId="0" applyFont="1" applyFill="1" applyBorder="1" applyAlignment="1">
      <alignment horizontal="right"/>
    </xf>
    <xf numFmtId="0" fontId="3" fillId="0" borderId="16" xfId="0" applyFont="1" applyFill="1" applyBorder="1"/>
    <xf numFmtId="0" fontId="3" fillId="0" borderId="18" xfId="0" applyFont="1" applyFill="1" applyBorder="1"/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34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/>
    <xf numFmtId="4" fontId="6" fillId="0" borderId="8" xfId="0" applyNumberFormat="1" applyFont="1" applyFill="1" applyBorder="1"/>
    <xf numFmtId="4" fontId="6" fillId="0" borderId="23" xfId="0" applyNumberFormat="1" applyFont="1" applyFill="1" applyBorder="1" applyAlignment="1">
      <alignment horizontal="right"/>
    </xf>
    <xf numFmtId="4" fontId="6" fillId="0" borderId="26" xfId="0" applyNumberFormat="1" applyFont="1" applyFill="1" applyBorder="1" applyAlignment="1">
      <alignment horizontal="right"/>
    </xf>
    <xf numFmtId="4" fontId="6" fillId="0" borderId="8" xfId="0" applyNumberFormat="1" applyFont="1" applyFill="1" applyBorder="1" applyAlignment="1"/>
    <xf numFmtId="0" fontId="5" fillId="0" borderId="0" xfId="0" applyFont="1" applyFill="1" applyBorder="1"/>
    <xf numFmtId="0" fontId="2" fillId="0" borderId="40" xfId="0" applyFont="1" applyFill="1" applyBorder="1" applyAlignment="1">
      <alignment horizontal="right"/>
    </xf>
    <xf numFmtId="0" fontId="2" fillId="0" borderId="41" xfId="0" applyFont="1" applyFill="1" applyBorder="1" applyAlignment="1">
      <alignment horizontal="right"/>
    </xf>
    <xf numFmtId="0" fontId="2" fillId="0" borderId="41" xfId="0" applyFont="1" applyFill="1" applyBorder="1"/>
    <xf numFmtId="0" fontId="2" fillId="0" borderId="43" xfId="0" applyFont="1" applyFill="1" applyBorder="1"/>
    <xf numFmtId="0" fontId="5" fillId="0" borderId="8" xfId="0" applyFont="1" applyFill="1" applyBorder="1"/>
    <xf numFmtId="0" fontId="3" fillId="0" borderId="31" xfId="0" applyFont="1" applyFill="1" applyBorder="1"/>
    <xf numFmtId="0" fontId="4" fillId="0" borderId="31" xfId="0" applyFont="1" applyFill="1" applyBorder="1"/>
    <xf numFmtId="0" fontId="1" fillId="0" borderId="46" xfId="0" applyFont="1" applyFill="1" applyBorder="1" applyAlignment="1">
      <alignment horizontal="left" vertical="center"/>
    </xf>
    <xf numFmtId="0" fontId="1" fillId="0" borderId="40" xfId="0" applyFont="1" applyFill="1" applyBorder="1"/>
    <xf numFmtId="0" fontId="1" fillId="0" borderId="47" xfId="0" applyFont="1" applyFill="1" applyBorder="1" applyAlignment="1">
      <alignment horizontal="right"/>
    </xf>
    <xf numFmtId="0" fontId="1" fillId="0" borderId="41" xfId="0" applyFont="1" applyFill="1" applyBorder="1" applyAlignment="1">
      <alignment horizontal="right"/>
    </xf>
    <xf numFmtId="0" fontId="1" fillId="0" borderId="41" xfId="0" applyFont="1" applyFill="1" applyBorder="1"/>
    <xf numFmtId="0" fontId="1" fillId="0" borderId="40" xfId="0" applyFont="1" applyFill="1" applyBorder="1" applyAlignment="1">
      <alignment horizontal="right"/>
    </xf>
    <xf numFmtId="0" fontId="1" fillId="0" borderId="43" xfId="0" applyFont="1" applyFill="1" applyBorder="1"/>
    <xf numFmtId="0" fontId="1" fillId="0" borderId="48" xfId="0" applyFont="1" applyFill="1" applyBorder="1"/>
    <xf numFmtId="0" fontId="2" fillId="0" borderId="40" xfId="0" applyFont="1" applyFill="1" applyBorder="1"/>
    <xf numFmtId="0" fontId="2" fillId="0" borderId="47" xfId="0" applyFont="1" applyFill="1" applyBorder="1" applyAlignment="1">
      <alignment horizontal="right"/>
    </xf>
    <xf numFmtId="0" fontId="2" fillId="0" borderId="28" xfId="0" applyFont="1" applyFill="1" applyBorder="1" applyAlignment="1">
      <alignment horizontal="right"/>
    </xf>
    <xf numFmtId="0" fontId="1" fillId="0" borderId="49" xfId="0" applyFont="1" applyFill="1" applyBorder="1"/>
    <xf numFmtId="0" fontId="1" fillId="0" borderId="44" xfId="0" applyFont="1" applyFill="1" applyBorder="1"/>
    <xf numFmtId="0" fontId="1" fillId="0" borderId="44" xfId="0" applyFont="1" applyFill="1" applyBorder="1" applyAlignment="1">
      <alignment horizontal="right"/>
    </xf>
    <xf numFmtId="0" fontId="1" fillId="0" borderId="50" xfId="0" applyFont="1" applyFill="1" applyBorder="1"/>
    <xf numFmtId="0" fontId="2" fillId="0" borderId="22" xfId="0" applyFont="1" applyFill="1" applyBorder="1"/>
    <xf numFmtId="4" fontId="2" fillId="0" borderId="25" xfId="0" applyNumberFormat="1" applyFont="1" applyFill="1" applyBorder="1" applyAlignment="1"/>
    <xf numFmtId="4" fontId="1" fillId="0" borderId="10" xfId="0" applyNumberFormat="1" applyFont="1" applyFill="1" applyBorder="1" applyAlignment="1"/>
    <xf numFmtId="4" fontId="1" fillId="0" borderId="12" xfId="0" applyNumberFormat="1" applyFont="1" applyFill="1" applyBorder="1" applyAlignment="1"/>
    <xf numFmtId="4" fontId="1" fillId="0" borderId="14" xfId="0" applyNumberFormat="1" applyFont="1" applyFill="1" applyBorder="1" applyAlignment="1">
      <alignment horizontal="right"/>
    </xf>
    <xf numFmtId="4" fontId="1" fillId="0" borderId="12" xfId="0" applyNumberFormat="1" applyFont="1" applyFill="1" applyBorder="1" applyAlignment="1">
      <alignment horizontal="right"/>
    </xf>
    <xf numFmtId="4" fontId="1" fillId="0" borderId="3" xfId="0" applyNumberFormat="1" applyFont="1" applyFill="1" applyBorder="1" applyAlignment="1"/>
    <xf numFmtId="4" fontId="1" fillId="0" borderId="21" xfId="0" applyNumberFormat="1" applyFont="1" applyFill="1" applyBorder="1" applyAlignment="1">
      <alignment horizontal="right"/>
    </xf>
    <xf numFmtId="4" fontId="1" fillId="0" borderId="42" xfId="0" applyNumberFormat="1" applyFont="1" applyFill="1" applyBorder="1" applyAlignment="1">
      <alignment horizontal="right"/>
    </xf>
    <xf numFmtId="4" fontId="1" fillId="0" borderId="41" xfId="0" applyNumberFormat="1" applyFont="1" applyFill="1" applyBorder="1" applyAlignment="1"/>
    <xf numFmtId="4" fontId="1" fillId="0" borderId="44" xfId="0" applyNumberFormat="1" applyFont="1" applyFill="1" applyBorder="1" applyAlignment="1"/>
    <xf numFmtId="0" fontId="1" fillId="0" borderId="1" xfId="0" applyFont="1" applyFill="1" applyBorder="1"/>
    <xf numFmtId="0" fontId="1" fillId="0" borderId="3" xfId="0" applyFont="1" applyFill="1" applyBorder="1"/>
    <xf numFmtId="4" fontId="1" fillId="0" borderId="3" xfId="0" applyNumberFormat="1" applyFont="1" applyFill="1" applyBorder="1" applyAlignment="1">
      <alignment horizontal="right"/>
    </xf>
    <xf numFmtId="0" fontId="2" fillId="0" borderId="36" xfId="0" applyFont="1" applyFill="1" applyBorder="1"/>
    <xf numFmtId="4" fontId="1" fillId="0" borderId="20" xfId="0" applyNumberFormat="1" applyFont="1" applyFill="1" applyBorder="1" applyAlignment="1"/>
    <xf numFmtId="4" fontId="1" fillId="0" borderId="16" xfId="0" applyNumberFormat="1" applyFont="1" applyFill="1" applyBorder="1" applyAlignment="1"/>
    <xf numFmtId="4" fontId="6" fillId="0" borderId="10" xfId="0" applyNumberFormat="1" applyFont="1" applyFill="1" applyBorder="1" applyAlignment="1"/>
    <xf numFmtId="4" fontId="2" fillId="0" borderId="26" xfId="0" applyNumberFormat="1" applyFont="1" applyFill="1" applyBorder="1" applyAlignment="1"/>
    <xf numFmtId="4" fontId="1" fillId="0" borderId="14" xfId="0" applyNumberFormat="1" applyFont="1" applyFill="1" applyBorder="1"/>
    <xf numFmtId="4" fontId="7" fillId="0" borderId="14" xfId="0" applyNumberFormat="1" applyFont="1" applyFill="1" applyBorder="1" applyAlignment="1">
      <alignment horizontal="right" vertical="center" wrapText="1"/>
    </xf>
    <xf numFmtId="4" fontId="1" fillId="0" borderId="14" xfId="0" applyNumberFormat="1" applyFont="1" applyFill="1" applyBorder="1" applyAlignment="1">
      <alignment horizontal="right" vertical="center" wrapText="1"/>
    </xf>
    <xf numFmtId="4" fontId="1" fillId="0" borderId="20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Fill="1" applyBorder="1" applyAlignment="1">
      <alignment horizontal="right" vertical="center" wrapText="1"/>
    </xf>
    <xf numFmtId="4" fontId="2" fillId="0" borderId="51" xfId="0" applyNumberFormat="1" applyFont="1" applyFill="1" applyBorder="1" applyAlignment="1">
      <alignment horizontal="right" vertical="center" wrapText="1"/>
    </xf>
    <xf numFmtId="4" fontId="2" fillId="0" borderId="7" xfId="0" applyNumberFormat="1" applyFont="1" applyFill="1" applyBorder="1" applyAlignment="1">
      <alignment horizontal="right"/>
    </xf>
    <xf numFmtId="4" fontId="1" fillId="0" borderId="12" xfId="0" applyNumberFormat="1" applyFont="1" applyFill="1" applyBorder="1" applyAlignment="1">
      <alignment horizontal="right" vertical="center" wrapText="1"/>
    </xf>
    <xf numFmtId="0" fontId="8" fillId="0" borderId="13" xfId="0" applyFont="1" applyFill="1" applyBorder="1"/>
    <xf numFmtId="4" fontId="1" fillId="0" borderId="0" xfId="0" applyNumberFormat="1" applyFont="1" applyFill="1" applyBorder="1" applyAlignment="1">
      <alignment horizontal="right"/>
    </xf>
    <xf numFmtId="4" fontId="1" fillId="0" borderId="20" xfId="0" applyNumberFormat="1" applyFont="1" applyFill="1" applyBorder="1" applyAlignment="1">
      <alignment horizontal="right"/>
    </xf>
    <xf numFmtId="4" fontId="1" fillId="0" borderId="45" xfId="0" applyNumberFormat="1" applyFont="1" applyFill="1" applyBorder="1" applyAlignment="1">
      <alignment horizontal="right"/>
    </xf>
    <xf numFmtId="4" fontId="1" fillId="0" borderId="16" xfId="0" applyNumberFormat="1" applyFont="1" applyFill="1" applyBorder="1" applyAlignment="1">
      <alignment horizontal="right"/>
    </xf>
    <xf numFmtId="0" fontId="6" fillId="0" borderId="18" xfId="0" applyFont="1" applyFill="1" applyBorder="1"/>
    <xf numFmtId="0" fontId="8" fillId="0" borderId="0" xfId="0" applyFont="1" applyFill="1" applyBorder="1"/>
    <xf numFmtId="0" fontId="8" fillId="0" borderId="11" xfId="0" applyFont="1" applyFill="1" applyBorder="1"/>
    <xf numFmtId="0" fontId="8" fillId="0" borderId="12" xfId="0" applyFont="1" applyFill="1" applyBorder="1" applyAlignment="1">
      <alignment horizontal="right"/>
    </xf>
    <xf numFmtId="0" fontId="8" fillId="0" borderId="12" xfId="0" applyFont="1" applyFill="1" applyBorder="1"/>
    <xf numFmtId="4" fontId="8" fillId="0" borderId="14" xfId="0" applyNumberFormat="1" applyFont="1" applyFill="1" applyBorder="1" applyAlignment="1">
      <alignment horizontal="right"/>
    </xf>
    <xf numFmtId="4" fontId="8" fillId="0" borderId="14" xfId="0" applyNumberFormat="1" applyFont="1" applyFill="1" applyBorder="1" applyAlignment="1">
      <alignment horizontal="right" vertical="center" wrapText="1"/>
    </xf>
    <xf numFmtId="4" fontId="8" fillId="0" borderId="12" xfId="0" applyNumberFormat="1" applyFont="1" applyFill="1" applyBorder="1" applyAlignment="1">
      <alignment horizontal="right"/>
    </xf>
    <xf numFmtId="4" fontId="1" fillId="0" borderId="14" xfId="0" applyNumberFormat="1" applyFont="1" applyFill="1" applyBorder="1" applyAlignment="1"/>
    <xf numFmtId="0" fontId="8" fillId="0" borderId="24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textRotation="90"/>
    </xf>
    <xf numFmtId="0" fontId="2" fillId="0" borderId="7" xfId="0" applyFont="1" applyFill="1" applyBorder="1" applyAlignment="1">
      <alignment horizontal="center" vertical="center" wrapText="1"/>
    </xf>
    <xf numFmtId="4" fontId="1" fillId="0" borderId="41" xfId="0" applyNumberFormat="1" applyFont="1" applyFill="1" applyBorder="1" applyAlignment="1">
      <alignment horizontal="right"/>
    </xf>
    <xf numFmtId="4" fontId="4" fillId="0" borderId="14" xfId="0" applyNumberFormat="1" applyFont="1" applyFill="1" applyBorder="1" applyAlignment="1">
      <alignment horizontal="right"/>
    </xf>
    <xf numFmtId="4" fontId="4" fillId="0" borderId="17" xfId="0" applyNumberFormat="1" applyFont="1" applyFill="1" applyBorder="1" applyAlignment="1">
      <alignment horizontal="right"/>
    </xf>
    <xf numFmtId="4" fontId="4" fillId="0" borderId="32" xfId="0" applyNumberFormat="1" applyFont="1" applyFill="1" applyBorder="1" applyAlignment="1">
      <alignment horizontal="right"/>
    </xf>
    <xf numFmtId="4" fontId="1" fillId="0" borderId="51" xfId="0" applyNumberFormat="1" applyFont="1" applyFill="1" applyBorder="1" applyAlignment="1">
      <alignment horizontal="right" vertical="center" wrapText="1"/>
    </xf>
    <xf numFmtId="4" fontId="1" fillId="0" borderId="7" xfId="0" applyNumberFormat="1" applyFont="1" applyFill="1" applyBorder="1" applyAlignment="1">
      <alignment horizontal="right" vertical="center" wrapText="1"/>
    </xf>
    <xf numFmtId="4" fontId="4" fillId="0" borderId="21" xfId="0" applyNumberFormat="1" applyFont="1" applyFill="1" applyBorder="1" applyAlignment="1">
      <alignment horizontal="right"/>
    </xf>
    <xf numFmtId="4" fontId="1" fillId="0" borderId="21" xfId="0" applyNumberFormat="1" applyFont="1" applyFill="1" applyBorder="1" applyAlignment="1">
      <alignment horizontal="right" vertical="center" wrapText="1"/>
    </xf>
    <xf numFmtId="4" fontId="1" fillId="0" borderId="17" xfId="0" applyNumberFormat="1" applyFont="1" applyFill="1" applyBorder="1" applyAlignment="1">
      <alignment horizontal="right" vertical="center" wrapText="1"/>
    </xf>
    <xf numFmtId="4" fontId="1" fillId="0" borderId="16" xfId="0" applyNumberFormat="1" applyFont="1" applyFill="1" applyBorder="1" applyAlignment="1">
      <alignment horizontal="right" vertical="center" wrapText="1"/>
    </xf>
    <xf numFmtId="4" fontId="1" fillId="0" borderId="45" xfId="0" applyNumberFormat="1" applyFont="1" applyFill="1" applyBorder="1" applyAlignment="1">
      <alignment horizontal="right" vertical="center" wrapText="1"/>
    </xf>
    <xf numFmtId="4" fontId="1" fillId="0" borderId="44" xfId="0" applyNumberFormat="1" applyFont="1" applyFill="1" applyBorder="1" applyAlignment="1">
      <alignment horizontal="right" vertical="center" wrapText="1"/>
    </xf>
    <xf numFmtId="4" fontId="1" fillId="0" borderId="42" xfId="0" applyNumberFormat="1" applyFont="1" applyFill="1" applyBorder="1" applyAlignment="1">
      <alignment horizontal="right" vertical="center" wrapText="1"/>
    </xf>
    <xf numFmtId="4" fontId="1" fillId="0" borderId="41" xfId="0" applyNumberFormat="1" applyFont="1" applyFill="1" applyBorder="1" applyAlignment="1">
      <alignment horizontal="right" vertical="center" wrapText="1"/>
    </xf>
    <xf numFmtId="4" fontId="1" fillId="0" borderId="53" xfId="0" applyNumberFormat="1" applyFont="1" applyFill="1" applyBorder="1" applyAlignment="1">
      <alignment horizontal="right"/>
    </xf>
    <xf numFmtId="4" fontId="1" fillId="0" borderId="53" xfId="0" applyNumberFormat="1" applyFont="1" applyFill="1" applyBorder="1" applyAlignment="1">
      <alignment horizontal="right" vertical="center" wrapText="1"/>
    </xf>
    <xf numFmtId="4" fontId="1" fillId="0" borderId="52" xfId="0" applyNumberFormat="1" applyFont="1" applyFill="1" applyBorder="1" applyAlignment="1">
      <alignment horizontal="right" vertical="center" wrapText="1"/>
    </xf>
    <xf numFmtId="4" fontId="1" fillId="0" borderId="21" xfId="0" applyNumberFormat="1" applyFont="1" applyFill="1" applyBorder="1" applyAlignment="1"/>
    <xf numFmtId="4" fontId="8" fillId="0" borderId="12" xfId="0" applyNumberFormat="1" applyFont="1" applyFill="1" applyBorder="1" applyAlignment="1">
      <alignment horizontal="right" vertical="center" wrapText="1"/>
    </xf>
    <xf numFmtId="4" fontId="1" fillId="0" borderId="24" xfId="0" applyNumberFormat="1" applyFont="1" applyFill="1" applyBorder="1"/>
    <xf numFmtId="4" fontId="2" fillId="0" borderId="14" xfId="0" applyNumberFormat="1" applyFont="1" applyFill="1" applyBorder="1" applyAlignment="1">
      <alignment horizontal="right"/>
    </xf>
    <xf numFmtId="4" fontId="2" fillId="0" borderId="12" xfId="0" applyNumberFormat="1" applyFont="1" applyFill="1" applyBorder="1" applyAlignment="1">
      <alignment horizontal="right" vertical="center" wrapText="1"/>
    </xf>
    <xf numFmtId="4" fontId="2" fillId="0" borderId="17" xfId="0" applyNumberFormat="1" applyFont="1" applyFill="1" applyBorder="1" applyAlignment="1">
      <alignment horizontal="right" vertical="center" wrapText="1"/>
    </xf>
    <xf numFmtId="0" fontId="1" fillId="0" borderId="55" xfId="0" applyFont="1" applyFill="1" applyBorder="1"/>
    <xf numFmtId="0" fontId="1" fillId="0" borderId="55" xfId="0" applyFont="1" applyFill="1" applyBorder="1" applyAlignment="1">
      <alignment horizontal="right"/>
    </xf>
    <xf numFmtId="0" fontId="1" fillId="0" borderId="55" xfId="0" applyFont="1" applyFill="1" applyBorder="1" applyAlignment="1">
      <alignment horizontal="left"/>
    </xf>
    <xf numFmtId="4" fontId="2" fillId="0" borderId="55" xfId="0" applyNumberFormat="1" applyFont="1" applyFill="1" applyBorder="1"/>
    <xf numFmtId="4" fontId="2" fillId="0" borderId="55" xfId="0" applyNumberFormat="1" applyFont="1" applyFill="1" applyBorder="1" applyAlignment="1"/>
    <xf numFmtId="0" fontId="1" fillId="0" borderId="54" xfId="0" applyFont="1" applyFill="1" applyBorder="1"/>
    <xf numFmtId="0" fontId="1" fillId="0" borderId="54" xfId="0" applyFont="1" applyFill="1" applyBorder="1" applyAlignment="1">
      <alignment horizontal="right"/>
    </xf>
    <xf numFmtId="0" fontId="1" fillId="0" borderId="54" xfId="0" applyFont="1" applyFill="1" applyBorder="1" applyAlignment="1">
      <alignment horizontal="left"/>
    </xf>
    <xf numFmtId="4" fontId="2" fillId="0" borderId="54" xfId="0" applyNumberFormat="1" applyFont="1" applyFill="1" applyBorder="1"/>
    <xf numFmtId="4" fontId="2" fillId="0" borderId="54" xfId="0" applyNumberFormat="1" applyFont="1" applyFill="1" applyBorder="1" applyAlignment="1"/>
    <xf numFmtId="4" fontId="2" fillId="2" borderId="0" xfId="0" applyNumberFormat="1" applyFont="1" applyFill="1" applyAlignment="1"/>
    <xf numFmtId="4" fontId="2" fillId="2" borderId="34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/>
    <xf numFmtId="4" fontId="1" fillId="2" borderId="10" xfId="0" applyNumberFormat="1" applyFont="1" applyFill="1" applyBorder="1" applyAlignment="1"/>
    <xf numFmtId="4" fontId="1" fillId="2" borderId="12" xfId="0" applyNumberFormat="1" applyFont="1" applyFill="1" applyBorder="1" applyAlignment="1"/>
    <xf numFmtId="4" fontId="1" fillId="2" borderId="14" xfId="0" applyNumberFormat="1" applyFont="1" applyFill="1" applyBorder="1" applyAlignment="1">
      <alignment horizontal="right"/>
    </xf>
    <xf numFmtId="4" fontId="2" fillId="2" borderId="8" xfId="0" applyNumberFormat="1" applyFont="1" applyFill="1" applyBorder="1"/>
    <xf numFmtId="4" fontId="1" fillId="2" borderId="12" xfId="0" applyNumberFormat="1" applyFont="1" applyFill="1" applyBorder="1" applyAlignment="1">
      <alignment horizontal="right"/>
    </xf>
    <xf numFmtId="4" fontId="1" fillId="2" borderId="21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4" fontId="1" fillId="2" borderId="42" xfId="0" applyNumberFormat="1" applyFont="1" applyFill="1" applyBorder="1" applyAlignment="1">
      <alignment horizontal="right"/>
    </xf>
    <xf numFmtId="4" fontId="1" fillId="2" borderId="17" xfId="0" applyNumberFormat="1" applyFont="1" applyFill="1" applyBorder="1"/>
    <xf numFmtId="4" fontId="2" fillId="2" borderId="26" xfId="0" applyNumberFormat="1" applyFont="1" applyFill="1" applyBorder="1" applyAlignment="1">
      <alignment horizontal="right"/>
    </xf>
    <xf numFmtId="4" fontId="2" fillId="2" borderId="26" xfId="0" applyNumberFormat="1" applyFont="1" applyFill="1" applyBorder="1" applyAlignment="1">
      <alignment horizontal="right" vertical="center" wrapText="1"/>
    </xf>
    <xf numFmtId="4" fontId="1" fillId="2" borderId="10" xfId="0" applyNumberFormat="1" applyFont="1" applyFill="1" applyBorder="1"/>
    <xf numFmtId="4" fontId="1" fillId="2" borderId="12" xfId="0" applyNumberFormat="1" applyFont="1" applyFill="1" applyBorder="1"/>
    <xf numFmtId="4" fontId="2" fillId="2" borderId="55" xfId="0" applyNumberFormat="1" applyFont="1" applyFill="1" applyBorder="1"/>
    <xf numFmtId="4" fontId="2" fillId="2" borderId="54" xfId="0" applyNumberFormat="1" applyFont="1" applyFill="1" applyBorder="1"/>
    <xf numFmtId="4" fontId="2" fillId="2" borderId="7" xfId="0" applyNumberFormat="1" applyFont="1" applyFill="1" applyBorder="1" applyAlignment="1">
      <alignment horizontal="right" vertical="center" wrapText="1"/>
    </xf>
    <xf numFmtId="4" fontId="1" fillId="2" borderId="14" xfId="0" applyNumberFormat="1" applyFont="1" applyFill="1" applyBorder="1" applyAlignment="1">
      <alignment horizontal="right" vertical="center" wrapText="1"/>
    </xf>
    <xf numFmtId="4" fontId="2" fillId="2" borderId="17" xfId="0" applyNumberFormat="1" applyFont="1" applyFill="1" applyBorder="1" applyAlignment="1">
      <alignment horizontal="right"/>
    </xf>
    <xf numFmtId="4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/>
    <xf numFmtId="4" fontId="1" fillId="2" borderId="20" xfId="0" applyNumberFormat="1" applyFont="1" applyFill="1" applyBorder="1" applyAlignment="1">
      <alignment horizontal="right"/>
    </xf>
    <xf numFmtId="4" fontId="1" fillId="2" borderId="16" xfId="0" applyNumberFormat="1" applyFont="1" applyFill="1" applyBorder="1" applyAlignment="1">
      <alignment horizontal="right"/>
    </xf>
    <xf numFmtId="4" fontId="1" fillId="2" borderId="14" xfId="0" applyNumberFormat="1" applyFont="1" applyFill="1" applyBorder="1" applyAlignment="1"/>
    <xf numFmtId="4" fontId="1" fillId="2" borderId="41" xfId="0" applyNumberFormat="1" applyFont="1" applyFill="1" applyBorder="1" applyAlignment="1">
      <alignment horizontal="right"/>
    </xf>
    <xf numFmtId="4" fontId="2" fillId="2" borderId="7" xfId="0" applyNumberFormat="1" applyFont="1" applyFill="1" applyBorder="1"/>
    <xf numFmtId="4" fontId="2" fillId="2" borderId="0" xfId="0" applyNumberFormat="1" applyFont="1" applyFill="1" applyBorder="1" applyAlignment="1">
      <alignment horizontal="right"/>
    </xf>
    <xf numFmtId="4" fontId="2" fillId="2" borderId="0" xfId="0" applyNumberFormat="1" applyFont="1" applyFill="1" applyBorder="1"/>
    <xf numFmtId="4" fontId="1" fillId="2" borderId="0" xfId="0" applyNumberFormat="1" applyFont="1" applyFill="1" applyBorder="1"/>
    <xf numFmtId="4" fontId="1" fillId="2" borderId="0" xfId="0" applyNumberFormat="1" applyFont="1" applyFill="1"/>
    <xf numFmtId="4" fontId="2" fillId="2" borderId="0" xfId="0" applyNumberFormat="1" applyFont="1" applyFill="1" applyBorder="1" applyAlignment="1"/>
    <xf numFmtId="4" fontId="1" fillId="2" borderId="0" xfId="0" applyNumberFormat="1" applyFont="1" applyFill="1" applyBorder="1" applyAlignment="1"/>
    <xf numFmtId="4" fontId="0" fillId="0" borderId="0" xfId="0" applyNumberFormat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1" fillId="0" borderId="30" xfId="0" applyFont="1" applyFill="1" applyBorder="1"/>
    <xf numFmtId="4" fontId="0" fillId="2" borderId="0" xfId="0" applyNumberFormat="1" applyFill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33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43"/>
  <sheetViews>
    <sheetView topLeftCell="A220" zoomScaleNormal="100" workbookViewId="0">
      <selection activeCell="N17" sqref="N17"/>
    </sheetView>
  </sheetViews>
  <sheetFormatPr defaultRowHeight="12"/>
  <cols>
    <col min="1" max="1" width="4.28515625" style="1" customWidth="1"/>
    <col min="2" max="2" width="7.5703125" style="2" customWidth="1"/>
    <col min="3" max="4" width="4.140625" style="1" customWidth="1"/>
    <col min="5" max="6" width="9.7109375" style="3" customWidth="1"/>
    <col min="7" max="7" width="5.42578125" style="3" customWidth="1"/>
    <col min="8" max="8" width="9.7109375" style="3" customWidth="1"/>
    <col min="9" max="9" width="5.42578125" style="3" customWidth="1"/>
    <col min="10" max="10" width="39.140625" style="1" customWidth="1"/>
    <col min="11" max="11" width="9.140625" style="4"/>
    <col min="12" max="12" width="9.28515625" style="4" bestFit="1" customWidth="1"/>
    <col min="13" max="16384" width="9.140625" style="4"/>
  </cols>
  <sheetData>
    <row r="1" spans="1:10" ht="12.75" thickBot="1"/>
    <row r="2" spans="1:10" ht="12.75" thickBot="1">
      <c r="A2" s="267" t="s">
        <v>0</v>
      </c>
      <c r="B2" s="268"/>
      <c r="C2" s="268"/>
      <c r="D2" s="268"/>
      <c r="E2" s="268"/>
      <c r="F2" s="268"/>
      <c r="G2" s="268"/>
      <c r="H2" s="268"/>
      <c r="I2" s="268"/>
      <c r="J2" s="269"/>
    </row>
    <row r="3" spans="1:10" ht="54" customHeight="1" thickBot="1">
      <c r="A3" s="6" t="s">
        <v>1</v>
      </c>
      <c r="B3" s="7" t="s">
        <v>2</v>
      </c>
      <c r="C3" s="8" t="s">
        <v>3</v>
      </c>
      <c r="D3" s="9" t="s">
        <v>4</v>
      </c>
      <c r="E3" s="125" t="s">
        <v>207</v>
      </c>
      <c r="F3" s="125" t="s">
        <v>206</v>
      </c>
      <c r="G3" s="125" t="s">
        <v>205</v>
      </c>
      <c r="H3" s="116" t="s">
        <v>203</v>
      </c>
      <c r="I3" s="125" t="s">
        <v>204</v>
      </c>
      <c r="J3" s="99" t="s">
        <v>5</v>
      </c>
    </row>
    <row r="4" spans="1:10" ht="12.75" thickBot="1">
      <c r="A4" s="11" t="s">
        <v>6</v>
      </c>
      <c r="B4" s="12"/>
      <c r="C4" s="12"/>
      <c r="D4" s="12"/>
      <c r="E4" s="106">
        <f>SUM(E5:E18)</f>
        <v>6450754.1899999995</v>
      </c>
      <c r="F4" s="106">
        <f>SUM(F5:F18)</f>
        <v>6514605</v>
      </c>
      <c r="G4" s="17">
        <f>E4/F4*100</f>
        <v>99.019882095691131</v>
      </c>
      <c r="H4" s="101">
        <f>SUM(H5:H18)</f>
        <v>6450830.1699999999</v>
      </c>
      <c r="I4" s="155">
        <f>E4/H4*100</f>
        <v>99.998822167101011</v>
      </c>
      <c r="J4" s="13"/>
    </row>
    <row r="5" spans="1:10">
      <c r="A5" s="14"/>
      <c r="B5" s="15"/>
      <c r="C5" s="16"/>
      <c r="D5" s="16">
        <v>1111</v>
      </c>
      <c r="E5" s="156">
        <v>1046445.24</v>
      </c>
      <c r="F5" s="156">
        <v>1174100</v>
      </c>
      <c r="G5" s="156">
        <f>E5/F5*100</f>
        <v>89.127437185929651</v>
      </c>
      <c r="H5" s="156">
        <v>1046445.24</v>
      </c>
      <c r="I5" s="157">
        <f>E5/H5*100</f>
        <v>100</v>
      </c>
      <c r="J5" s="110" t="s">
        <v>7</v>
      </c>
    </row>
    <row r="6" spans="1:10">
      <c r="A6" s="18"/>
      <c r="B6" s="19"/>
      <c r="C6" s="20"/>
      <c r="D6" s="20">
        <v>1112</v>
      </c>
      <c r="E6" s="157">
        <v>149855.1</v>
      </c>
      <c r="F6" s="157">
        <v>127360</v>
      </c>
      <c r="G6" s="157">
        <f>E6/F6*100</f>
        <v>117.66260992462311</v>
      </c>
      <c r="H6" s="90">
        <v>149855.1</v>
      </c>
      <c r="I6" s="157">
        <f t="shared" ref="I6:I56" si="0">E6/H6*100</f>
        <v>100</v>
      </c>
      <c r="J6" s="111" t="s">
        <v>8</v>
      </c>
    </row>
    <row r="7" spans="1:10">
      <c r="A7" s="18"/>
      <c r="B7" s="19"/>
      <c r="C7" s="20"/>
      <c r="D7" s="20">
        <v>1113</v>
      </c>
      <c r="E7" s="157">
        <v>120528.15</v>
      </c>
      <c r="F7" s="157">
        <v>31840</v>
      </c>
      <c r="G7" s="157">
        <f t="shared" ref="G7:G63" si="1">E7/F7*100</f>
        <v>378.5431846733668</v>
      </c>
      <c r="H7" s="90">
        <v>120528.15</v>
      </c>
      <c r="I7" s="157">
        <f>E7/H7*100</f>
        <v>100</v>
      </c>
      <c r="J7" s="21" t="s">
        <v>9</v>
      </c>
    </row>
    <row r="8" spans="1:10">
      <c r="A8" s="18"/>
      <c r="B8" s="19"/>
      <c r="C8" s="20"/>
      <c r="D8" s="20">
        <v>1121</v>
      </c>
      <c r="E8" s="157">
        <v>1166977.25</v>
      </c>
      <c r="F8" s="157">
        <v>1174100</v>
      </c>
      <c r="G8" s="157">
        <f t="shared" si="1"/>
        <v>99.393343837833243</v>
      </c>
      <c r="H8" s="90">
        <v>1166977.25</v>
      </c>
      <c r="I8" s="157">
        <f>E8/H8*100</f>
        <v>100</v>
      </c>
      <c r="J8" s="21" t="s">
        <v>10</v>
      </c>
    </row>
    <row r="9" spans="1:10">
      <c r="A9" s="18"/>
      <c r="B9" s="19"/>
      <c r="C9" s="20"/>
      <c r="D9" s="20">
        <v>1122</v>
      </c>
      <c r="E9" s="157">
        <v>583851.42000000004</v>
      </c>
      <c r="F9" s="157">
        <v>676590</v>
      </c>
      <c r="G9" s="157">
        <f t="shared" si="1"/>
        <v>86.293238150135238</v>
      </c>
      <c r="H9" s="90">
        <v>584590</v>
      </c>
      <c r="I9" s="157">
        <f>E9/H9*100</f>
        <v>99.873658461485832</v>
      </c>
      <c r="J9" s="21" t="s">
        <v>11</v>
      </c>
    </row>
    <row r="10" spans="1:10">
      <c r="A10" s="18"/>
      <c r="B10" s="19"/>
      <c r="C10" s="20"/>
      <c r="D10" s="20">
        <v>1211</v>
      </c>
      <c r="E10" s="157">
        <v>2463982.6</v>
      </c>
      <c r="F10" s="157">
        <v>2463620</v>
      </c>
      <c r="G10" s="157">
        <f t="shared" si="1"/>
        <v>100.01471817893994</v>
      </c>
      <c r="H10" s="90">
        <v>2463620</v>
      </c>
      <c r="I10" s="157">
        <f t="shared" si="0"/>
        <v>100.01471817893994</v>
      </c>
      <c r="J10" s="21" t="s">
        <v>12</v>
      </c>
    </row>
    <row r="11" spans="1:10">
      <c r="A11" s="18"/>
      <c r="B11" s="19"/>
      <c r="C11" s="20"/>
      <c r="D11" s="20">
        <v>1337</v>
      </c>
      <c r="E11" s="158">
        <v>0</v>
      </c>
      <c r="F11" s="158">
        <v>237430</v>
      </c>
      <c r="G11" s="157">
        <v>0</v>
      </c>
      <c r="H11" s="159">
        <v>0</v>
      </c>
      <c r="I11" s="157">
        <v>0</v>
      </c>
      <c r="J11" s="21" t="s">
        <v>13</v>
      </c>
    </row>
    <row r="12" spans="1:10">
      <c r="A12" s="18"/>
      <c r="B12" s="19"/>
      <c r="C12" s="20"/>
      <c r="D12" s="20">
        <v>1340</v>
      </c>
      <c r="E12" s="158">
        <v>243235</v>
      </c>
      <c r="F12" s="158">
        <v>0</v>
      </c>
      <c r="G12" s="157">
        <v>0</v>
      </c>
      <c r="H12" s="159">
        <v>243235</v>
      </c>
      <c r="I12" s="157">
        <f t="shared" si="0"/>
        <v>100</v>
      </c>
      <c r="J12" s="21" t="s">
        <v>180</v>
      </c>
    </row>
    <row r="13" spans="1:10">
      <c r="A13" s="18"/>
      <c r="B13" s="19"/>
      <c r="C13" s="20"/>
      <c r="D13" s="20">
        <v>1341</v>
      </c>
      <c r="E13" s="158">
        <v>11390</v>
      </c>
      <c r="F13" s="158">
        <v>11640</v>
      </c>
      <c r="G13" s="157">
        <f t="shared" si="1"/>
        <v>97.852233676975942</v>
      </c>
      <c r="H13" s="159">
        <v>11090</v>
      </c>
      <c r="I13" s="157">
        <f t="shared" si="0"/>
        <v>102.70513976555455</v>
      </c>
      <c r="J13" s="21" t="s">
        <v>14</v>
      </c>
    </row>
    <row r="14" spans="1:10">
      <c r="A14" s="18"/>
      <c r="B14" s="19"/>
      <c r="C14" s="20"/>
      <c r="D14" s="20">
        <v>1343</v>
      </c>
      <c r="E14" s="158">
        <v>2510</v>
      </c>
      <c r="F14" s="158">
        <v>3345</v>
      </c>
      <c r="G14" s="157">
        <f t="shared" si="1"/>
        <v>75.037369207772798</v>
      </c>
      <c r="H14" s="159">
        <v>2510</v>
      </c>
      <c r="I14" s="157">
        <f t="shared" si="0"/>
        <v>100</v>
      </c>
      <c r="J14" s="21" t="s">
        <v>15</v>
      </c>
    </row>
    <row r="15" spans="1:10">
      <c r="A15" s="22"/>
      <c r="B15" s="19"/>
      <c r="C15" s="20"/>
      <c r="D15" s="20">
        <v>1351</v>
      </c>
      <c r="E15" s="158">
        <v>24761.47</v>
      </c>
      <c r="F15" s="158">
        <v>15700</v>
      </c>
      <c r="G15" s="157">
        <f t="shared" si="1"/>
        <v>157.71636942675161</v>
      </c>
      <c r="H15" s="159">
        <v>24761.47</v>
      </c>
      <c r="I15" s="157">
        <f t="shared" si="0"/>
        <v>100</v>
      </c>
      <c r="J15" s="21" t="s">
        <v>16</v>
      </c>
    </row>
    <row r="16" spans="1:10">
      <c r="A16" s="22"/>
      <c r="B16" s="19"/>
      <c r="C16" s="20"/>
      <c r="D16" s="20">
        <v>1355</v>
      </c>
      <c r="E16" s="158">
        <v>57000.39</v>
      </c>
      <c r="F16" s="158">
        <v>22400</v>
      </c>
      <c r="G16" s="157">
        <v>254.47</v>
      </c>
      <c r="H16" s="159">
        <v>57000.39</v>
      </c>
      <c r="I16" s="157">
        <f t="shared" si="0"/>
        <v>100</v>
      </c>
      <c r="J16" s="21" t="s">
        <v>17</v>
      </c>
    </row>
    <row r="17" spans="1:10">
      <c r="A17" s="22"/>
      <c r="B17" s="19"/>
      <c r="C17" s="20"/>
      <c r="D17" s="20">
        <v>1361</v>
      </c>
      <c r="E17" s="158">
        <v>12300</v>
      </c>
      <c r="F17" s="158">
        <v>17480</v>
      </c>
      <c r="G17" s="157">
        <f t="shared" si="1"/>
        <v>70.366132723112131</v>
      </c>
      <c r="H17" s="159">
        <v>12300</v>
      </c>
      <c r="I17" s="157">
        <f t="shared" si="0"/>
        <v>100</v>
      </c>
      <c r="J17" s="21" t="s">
        <v>18</v>
      </c>
    </row>
    <row r="18" spans="1:10" ht="12.75" thickBot="1">
      <c r="A18" s="18"/>
      <c r="B18" s="19"/>
      <c r="C18" s="20"/>
      <c r="D18" s="20">
        <v>1511</v>
      </c>
      <c r="E18" s="158">
        <v>567917.56999999995</v>
      </c>
      <c r="F18" s="158">
        <v>559000</v>
      </c>
      <c r="G18" s="160">
        <f t="shared" si="1"/>
        <v>101.59527191413238</v>
      </c>
      <c r="H18" s="159">
        <v>567917.56999999995</v>
      </c>
      <c r="I18" s="157">
        <f t="shared" si="0"/>
        <v>100</v>
      </c>
      <c r="J18" s="21" t="s">
        <v>19</v>
      </c>
    </row>
    <row r="19" spans="1:10" ht="12.75" thickBot="1">
      <c r="A19" s="23" t="s">
        <v>20</v>
      </c>
      <c r="B19" s="24"/>
      <c r="C19" s="24"/>
      <c r="D19" s="24"/>
      <c r="E19" s="107">
        <f>SUM(E20:E26)</f>
        <v>802112</v>
      </c>
      <c r="F19" s="107">
        <f>SUM(F20:F26)</f>
        <v>286200</v>
      </c>
      <c r="G19" s="17">
        <f>E19/F19*100</f>
        <v>280.2627533193571</v>
      </c>
      <c r="H19" s="102">
        <f>SUM(H20:H26)</f>
        <v>802112</v>
      </c>
      <c r="I19" s="155">
        <f>E19/H19*100</f>
        <v>100</v>
      </c>
      <c r="J19" s="25"/>
    </row>
    <row r="20" spans="1:10">
      <c r="A20" s="18"/>
      <c r="B20" s="19">
        <v>98008</v>
      </c>
      <c r="C20" s="20"/>
      <c r="D20" s="20">
        <v>4111</v>
      </c>
      <c r="E20" s="158">
        <v>36870</v>
      </c>
      <c r="F20" s="158">
        <v>53000</v>
      </c>
      <c r="G20" s="156">
        <f t="shared" si="1"/>
        <v>69.566037735849051</v>
      </c>
      <c r="H20" s="159">
        <v>36870</v>
      </c>
      <c r="I20" s="157">
        <f t="shared" si="0"/>
        <v>100</v>
      </c>
      <c r="J20" s="21" t="s">
        <v>21</v>
      </c>
    </row>
    <row r="21" spans="1:10">
      <c r="A21" s="18"/>
      <c r="B21" s="19">
        <v>98071</v>
      </c>
      <c r="C21" s="20"/>
      <c r="D21" s="20">
        <v>4111</v>
      </c>
      <c r="E21" s="158">
        <v>53000</v>
      </c>
      <c r="F21" s="158">
        <v>0</v>
      </c>
      <c r="G21" s="157">
        <v>0</v>
      </c>
      <c r="H21" s="159">
        <v>53000</v>
      </c>
      <c r="I21" s="157">
        <f t="shared" si="0"/>
        <v>100</v>
      </c>
      <c r="J21" s="21" t="s">
        <v>21</v>
      </c>
    </row>
    <row r="22" spans="1:10" ht="12.75" customHeight="1">
      <c r="A22" s="18"/>
      <c r="B22" s="20"/>
      <c r="C22" s="20"/>
      <c r="D22" s="20">
        <v>4112</v>
      </c>
      <c r="E22" s="158">
        <v>233200</v>
      </c>
      <c r="F22" s="158">
        <v>233200</v>
      </c>
      <c r="G22" s="157">
        <f t="shared" si="1"/>
        <v>100</v>
      </c>
      <c r="H22" s="159">
        <v>233200</v>
      </c>
      <c r="I22" s="157">
        <f t="shared" si="0"/>
        <v>100</v>
      </c>
      <c r="J22" s="21" t="s">
        <v>22</v>
      </c>
    </row>
    <row r="23" spans="1:10" ht="12.75" customHeight="1">
      <c r="A23" s="18"/>
      <c r="B23" s="20">
        <v>33113234</v>
      </c>
      <c r="C23" s="20"/>
      <c r="D23" s="20">
        <v>4116</v>
      </c>
      <c r="E23" s="158">
        <v>69890</v>
      </c>
      <c r="F23" s="158">
        <v>0</v>
      </c>
      <c r="G23" s="157">
        <v>0</v>
      </c>
      <c r="H23" s="159">
        <v>69890</v>
      </c>
      <c r="I23" s="157">
        <f t="shared" si="0"/>
        <v>100</v>
      </c>
      <c r="J23" s="21" t="s">
        <v>208</v>
      </c>
    </row>
    <row r="24" spans="1:10" ht="12.75" customHeight="1">
      <c r="A24" s="18"/>
      <c r="B24" s="20">
        <v>33513234</v>
      </c>
      <c r="C24" s="20"/>
      <c r="D24" s="20">
        <v>4116</v>
      </c>
      <c r="E24" s="158">
        <v>396022</v>
      </c>
      <c r="F24" s="158">
        <v>0</v>
      </c>
      <c r="G24" s="157">
        <v>0</v>
      </c>
      <c r="H24" s="159">
        <v>396022</v>
      </c>
      <c r="I24" s="157">
        <f t="shared" si="0"/>
        <v>100</v>
      </c>
      <c r="J24" s="21" t="s">
        <v>208</v>
      </c>
    </row>
    <row r="25" spans="1:10" ht="12.75" customHeight="1">
      <c r="A25" s="18"/>
      <c r="B25" s="20">
        <v>8</v>
      </c>
      <c r="C25" s="20"/>
      <c r="D25" s="20">
        <v>4122</v>
      </c>
      <c r="E25" s="159">
        <v>11000</v>
      </c>
      <c r="F25" s="159">
        <v>0</v>
      </c>
      <c r="G25" s="157">
        <v>0</v>
      </c>
      <c r="H25" s="159">
        <v>11000</v>
      </c>
      <c r="I25" s="157">
        <f t="shared" si="0"/>
        <v>100</v>
      </c>
      <c r="J25" s="21" t="s">
        <v>171</v>
      </c>
    </row>
    <row r="26" spans="1:10" ht="12.75" customHeight="1" thickBot="1">
      <c r="A26" s="165"/>
      <c r="B26" s="166">
        <v>14004</v>
      </c>
      <c r="C26" s="166"/>
      <c r="D26" s="166">
        <v>4122</v>
      </c>
      <c r="E26" s="167">
        <v>2130</v>
      </c>
      <c r="F26" s="167">
        <v>0</v>
      </c>
      <c r="G26" s="160">
        <v>0</v>
      </c>
      <c r="H26" s="167">
        <v>2130</v>
      </c>
      <c r="I26" s="157">
        <f t="shared" si="0"/>
        <v>100</v>
      </c>
      <c r="J26" s="21" t="s">
        <v>171</v>
      </c>
    </row>
    <row r="27" spans="1:10" ht="12.75" thickBot="1">
      <c r="A27" s="23" t="s">
        <v>23</v>
      </c>
      <c r="B27" s="26"/>
      <c r="C27" s="26"/>
      <c r="D27" s="26"/>
      <c r="E27" s="106">
        <f>SUM(E28:E62)</f>
        <v>683362.48</v>
      </c>
      <c r="F27" s="106">
        <f>SUM(F28:F62)</f>
        <v>384097</v>
      </c>
      <c r="G27" s="17">
        <f t="shared" si="1"/>
        <v>177.9140373395262</v>
      </c>
      <c r="H27" s="101">
        <f>SUM(H28:H62)</f>
        <v>682240</v>
      </c>
      <c r="I27" s="155">
        <f t="shared" si="0"/>
        <v>100.16452861163228</v>
      </c>
      <c r="J27" s="27"/>
    </row>
    <row r="28" spans="1:10">
      <c r="A28" s="18"/>
      <c r="B28" s="19"/>
      <c r="C28" s="20">
        <v>1012</v>
      </c>
      <c r="D28" s="20">
        <v>2111</v>
      </c>
      <c r="E28" s="158">
        <v>1100</v>
      </c>
      <c r="F28" s="158">
        <v>5000</v>
      </c>
      <c r="G28" s="156">
        <f t="shared" si="1"/>
        <v>22</v>
      </c>
      <c r="H28" s="158">
        <v>1100</v>
      </c>
      <c r="I28" s="157">
        <f t="shared" si="0"/>
        <v>100</v>
      </c>
      <c r="J28" s="21" t="s">
        <v>24</v>
      </c>
    </row>
    <row r="29" spans="1:10">
      <c r="A29" s="18"/>
      <c r="B29" s="19"/>
      <c r="C29" s="20">
        <v>1012</v>
      </c>
      <c r="D29" s="20">
        <v>2131</v>
      </c>
      <c r="E29" s="158">
        <v>18425</v>
      </c>
      <c r="F29" s="158">
        <v>18000</v>
      </c>
      <c r="G29" s="157">
        <f t="shared" si="1"/>
        <v>102.3611111111111</v>
      </c>
      <c r="H29" s="158">
        <v>18525</v>
      </c>
      <c r="I29" s="157">
        <f t="shared" si="0"/>
        <v>99.460188933873141</v>
      </c>
      <c r="J29" s="21" t="s">
        <v>25</v>
      </c>
    </row>
    <row r="30" spans="1:10">
      <c r="A30" s="18"/>
      <c r="B30" s="19"/>
      <c r="C30" s="66">
        <v>1012</v>
      </c>
      <c r="D30" s="20"/>
      <c r="E30" s="158"/>
      <c r="F30" s="158"/>
      <c r="G30" s="157"/>
      <c r="H30" s="158"/>
      <c r="I30" s="157"/>
      <c r="J30" s="168"/>
    </row>
    <row r="31" spans="1:10">
      <c r="A31" s="93"/>
      <c r="B31" s="36"/>
      <c r="C31" s="37">
        <v>2310</v>
      </c>
      <c r="D31" s="37">
        <v>2111</v>
      </c>
      <c r="E31" s="161">
        <v>21182</v>
      </c>
      <c r="F31" s="161">
        <v>24700</v>
      </c>
      <c r="G31" s="169">
        <f t="shared" si="1"/>
        <v>85.757085020242911</v>
      </c>
      <c r="H31" s="161">
        <v>21182</v>
      </c>
      <c r="I31" s="169">
        <f t="shared" si="0"/>
        <v>100</v>
      </c>
      <c r="J31" s="38" t="s">
        <v>26</v>
      </c>
    </row>
    <row r="32" spans="1:10">
      <c r="A32" s="28"/>
      <c r="B32" s="29"/>
      <c r="C32" s="30">
        <v>2310</v>
      </c>
      <c r="D32" s="31"/>
      <c r="E32" s="32"/>
      <c r="F32" s="32"/>
      <c r="G32" s="170"/>
      <c r="H32" s="32"/>
      <c r="I32" s="170"/>
      <c r="J32" s="115"/>
    </row>
    <row r="33" spans="1:10">
      <c r="A33" s="18"/>
      <c r="B33" s="19"/>
      <c r="C33" s="20">
        <v>3612</v>
      </c>
      <c r="D33" s="20">
        <v>2132</v>
      </c>
      <c r="E33" s="158">
        <v>0</v>
      </c>
      <c r="F33" s="158">
        <v>0</v>
      </c>
      <c r="G33" s="157"/>
      <c r="H33" s="158">
        <v>0</v>
      </c>
      <c r="I33" s="157"/>
      <c r="J33" s="21" t="s">
        <v>27</v>
      </c>
    </row>
    <row r="34" spans="1:10">
      <c r="A34" s="28"/>
      <c r="B34" s="29"/>
      <c r="C34" s="31">
        <v>3612</v>
      </c>
      <c r="D34" s="31"/>
      <c r="E34" s="32"/>
      <c r="F34" s="32"/>
      <c r="G34" s="163"/>
      <c r="H34" s="32"/>
      <c r="I34" s="163"/>
      <c r="J34" s="33"/>
    </row>
    <row r="35" spans="1:10">
      <c r="A35" s="18"/>
      <c r="B35" s="19"/>
      <c r="C35" s="20">
        <v>3613</v>
      </c>
      <c r="D35" s="20">
        <v>2132</v>
      </c>
      <c r="E35" s="158">
        <v>46585</v>
      </c>
      <c r="F35" s="158">
        <v>44600</v>
      </c>
      <c r="G35" s="157">
        <f t="shared" si="1"/>
        <v>104.4506726457399</v>
      </c>
      <c r="H35" s="158">
        <v>44600</v>
      </c>
      <c r="I35" s="157">
        <f t="shared" si="0"/>
        <v>104.4506726457399</v>
      </c>
      <c r="J35" s="21" t="s">
        <v>28</v>
      </c>
    </row>
    <row r="36" spans="1:10">
      <c r="A36" s="28"/>
      <c r="B36" s="29"/>
      <c r="C36" s="31">
        <v>3613</v>
      </c>
      <c r="D36" s="31"/>
      <c r="E36" s="32"/>
      <c r="F36" s="32"/>
      <c r="G36" s="157"/>
      <c r="H36" s="32"/>
      <c r="I36" s="157"/>
      <c r="J36" s="33"/>
    </row>
    <row r="37" spans="1:10">
      <c r="A37" s="35"/>
      <c r="B37" s="36"/>
      <c r="C37" s="37">
        <v>3632</v>
      </c>
      <c r="D37" s="37">
        <v>2111</v>
      </c>
      <c r="E37" s="161">
        <v>2800</v>
      </c>
      <c r="F37" s="161">
        <v>2400</v>
      </c>
      <c r="G37" s="164">
        <f t="shared" si="1"/>
        <v>116.66666666666667</v>
      </c>
      <c r="H37" s="161">
        <v>2800</v>
      </c>
      <c r="I37" s="164">
        <f t="shared" si="0"/>
        <v>100</v>
      </c>
      <c r="J37" s="38" t="s">
        <v>29</v>
      </c>
    </row>
    <row r="38" spans="1:10">
      <c r="A38" s="39"/>
      <c r="B38" s="29"/>
      <c r="C38" s="31">
        <v>3632</v>
      </c>
      <c r="D38" s="31"/>
      <c r="E38" s="32"/>
      <c r="F38" s="32"/>
      <c r="G38" s="163"/>
      <c r="H38" s="32"/>
      <c r="I38" s="163"/>
      <c r="J38" s="33"/>
    </row>
    <row r="39" spans="1:10">
      <c r="A39" s="35"/>
      <c r="B39" s="37"/>
      <c r="C39" s="20">
        <v>3633</v>
      </c>
      <c r="D39" s="20">
        <v>2131</v>
      </c>
      <c r="E39" s="158">
        <v>169557</v>
      </c>
      <c r="F39" s="158">
        <v>169557</v>
      </c>
      <c r="G39" s="157">
        <f t="shared" si="1"/>
        <v>100</v>
      </c>
      <c r="H39" s="158">
        <v>169557</v>
      </c>
      <c r="I39" s="157">
        <f t="shared" si="0"/>
        <v>100</v>
      </c>
      <c r="J39" s="21" t="s">
        <v>30</v>
      </c>
    </row>
    <row r="40" spans="1:10">
      <c r="A40" s="39"/>
      <c r="B40" s="31"/>
      <c r="C40" s="31">
        <v>3633</v>
      </c>
      <c r="D40" s="31"/>
      <c r="E40" s="32"/>
      <c r="F40" s="32"/>
      <c r="G40" s="157"/>
      <c r="H40" s="32"/>
      <c r="I40" s="157"/>
      <c r="J40" s="33"/>
    </row>
    <row r="41" spans="1:10">
      <c r="A41" s="35"/>
      <c r="B41" s="36"/>
      <c r="C41" s="20">
        <v>3634</v>
      </c>
      <c r="D41" s="20">
        <v>2111</v>
      </c>
      <c r="E41" s="158">
        <v>7219</v>
      </c>
      <c r="F41" s="158">
        <v>16150</v>
      </c>
      <c r="G41" s="164">
        <f t="shared" si="1"/>
        <v>44.699690402476783</v>
      </c>
      <c r="H41" s="158">
        <v>7219</v>
      </c>
      <c r="I41" s="164">
        <f t="shared" si="0"/>
        <v>100</v>
      </c>
      <c r="J41" s="21" t="s">
        <v>31</v>
      </c>
    </row>
    <row r="42" spans="1:10">
      <c r="A42" s="39"/>
      <c r="B42" s="29"/>
      <c r="C42" s="31">
        <v>3634</v>
      </c>
      <c r="D42" s="31"/>
      <c r="E42" s="32"/>
      <c r="F42" s="32"/>
      <c r="G42" s="163"/>
      <c r="H42" s="32"/>
      <c r="I42" s="163"/>
      <c r="J42" s="33"/>
    </row>
    <row r="43" spans="1:10">
      <c r="A43" s="41"/>
      <c r="B43" s="19"/>
      <c r="C43" s="20">
        <v>3639</v>
      </c>
      <c r="D43" s="20">
        <v>3111</v>
      </c>
      <c r="E43" s="158">
        <v>9700</v>
      </c>
      <c r="F43" s="158">
        <v>0</v>
      </c>
      <c r="G43" s="157">
        <v>0</v>
      </c>
      <c r="H43" s="158">
        <v>9700</v>
      </c>
      <c r="I43" s="157">
        <f t="shared" si="0"/>
        <v>100</v>
      </c>
      <c r="J43" s="21" t="s">
        <v>172</v>
      </c>
    </row>
    <row r="44" spans="1:10">
      <c r="A44" s="41"/>
      <c r="B44" s="19"/>
      <c r="C44" s="20">
        <v>3639</v>
      </c>
      <c r="D44" s="20">
        <v>3112</v>
      </c>
      <c r="E44" s="158">
        <v>2</v>
      </c>
      <c r="F44" s="158">
        <v>0</v>
      </c>
      <c r="G44" s="157">
        <v>0</v>
      </c>
      <c r="H44" s="158">
        <v>2</v>
      </c>
      <c r="I44" s="157">
        <f t="shared" si="0"/>
        <v>100</v>
      </c>
      <c r="J44" s="21" t="s">
        <v>181</v>
      </c>
    </row>
    <row r="45" spans="1:10">
      <c r="A45" s="144"/>
      <c r="B45" s="142"/>
      <c r="C45" s="143">
        <v>3639</v>
      </c>
      <c r="D45" s="143"/>
      <c r="E45" s="162"/>
      <c r="F45" s="162"/>
      <c r="G45" s="157"/>
      <c r="H45" s="162"/>
      <c r="I45" s="157"/>
      <c r="J45" s="145"/>
    </row>
    <row r="46" spans="1:10">
      <c r="A46" s="41"/>
      <c r="B46" s="19"/>
      <c r="C46" s="20">
        <v>3721</v>
      </c>
      <c r="D46" s="20">
        <v>2324</v>
      </c>
      <c r="E46" s="158">
        <v>12947</v>
      </c>
      <c r="F46" s="158">
        <v>0</v>
      </c>
      <c r="G46" s="164">
        <v>0</v>
      </c>
      <c r="H46" s="158">
        <v>12947</v>
      </c>
      <c r="I46" s="164">
        <f t="shared" si="0"/>
        <v>100</v>
      </c>
      <c r="J46" s="21" t="s">
        <v>173</v>
      </c>
    </row>
    <row r="47" spans="1:10" s="87" customFormat="1">
      <c r="A47" s="132"/>
      <c r="B47" s="142"/>
      <c r="C47" s="143">
        <v>3721</v>
      </c>
      <c r="D47" s="143"/>
      <c r="E47" s="162"/>
      <c r="F47" s="162"/>
      <c r="G47" s="163"/>
      <c r="H47" s="162"/>
      <c r="I47" s="163"/>
      <c r="J47" s="145"/>
    </row>
    <row r="48" spans="1:10">
      <c r="A48" s="41"/>
      <c r="B48" s="19"/>
      <c r="C48" s="20">
        <v>3722</v>
      </c>
      <c r="D48" s="20">
        <v>2111</v>
      </c>
      <c r="E48" s="158">
        <v>6370</v>
      </c>
      <c r="F48" s="158">
        <v>5670</v>
      </c>
      <c r="G48" s="157">
        <f t="shared" si="1"/>
        <v>112.34567901234568</v>
      </c>
      <c r="H48" s="158">
        <v>6370</v>
      </c>
      <c r="I48" s="157">
        <f t="shared" si="0"/>
        <v>100</v>
      </c>
      <c r="J48" s="21" t="s">
        <v>32</v>
      </c>
    </row>
    <row r="49" spans="1:11">
      <c r="A49" s="41"/>
      <c r="B49" s="19"/>
      <c r="C49" s="20">
        <v>3722</v>
      </c>
      <c r="D49" s="20">
        <v>2112</v>
      </c>
      <c r="E49" s="158">
        <v>3546</v>
      </c>
      <c r="F49" s="158">
        <v>5700</v>
      </c>
      <c r="G49" s="157">
        <f t="shared" si="1"/>
        <v>62.210526315789473</v>
      </c>
      <c r="H49" s="158">
        <v>3546</v>
      </c>
      <c r="I49" s="157">
        <f t="shared" si="0"/>
        <v>100</v>
      </c>
      <c r="J49" s="21" t="s">
        <v>33</v>
      </c>
    </row>
    <row r="50" spans="1:11">
      <c r="A50" s="39"/>
      <c r="B50" s="29"/>
      <c r="C50" s="31">
        <v>3722</v>
      </c>
      <c r="D50" s="31"/>
      <c r="E50" s="32"/>
      <c r="F50" s="32"/>
      <c r="G50" s="157"/>
      <c r="H50" s="32"/>
      <c r="I50" s="157"/>
      <c r="J50" s="33"/>
    </row>
    <row r="51" spans="1:11">
      <c r="A51" s="41"/>
      <c r="B51" s="19"/>
      <c r="C51" s="20">
        <v>3723</v>
      </c>
      <c r="D51" s="20">
        <v>2324</v>
      </c>
      <c r="E51" s="158">
        <v>3544</v>
      </c>
      <c r="F51" s="158">
        <v>5000</v>
      </c>
      <c r="G51" s="164">
        <f t="shared" si="1"/>
        <v>70.88</v>
      </c>
      <c r="H51" s="158">
        <v>3544</v>
      </c>
      <c r="I51" s="164">
        <f t="shared" si="0"/>
        <v>100</v>
      </c>
      <c r="J51" s="21" t="s">
        <v>34</v>
      </c>
    </row>
    <row r="52" spans="1:11">
      <c r="A52" s="39"/>
      <c r="B52" s="29"/>
      <c r="C52" s="31">
        <v>3723</v>
      </c>
      <c r="D52" s="31"/>
      <c r="E52" s="42"/>
      <c r="F52" s="42"/>
      <c r="G52" s="163"/>
      <c r="H52" s="42"/>
      <c r="I52" s="163"/>
      <c r="J52" s="33"/>
    </row>
    <row r="53" spans="1:11">
      <c r="A53" s="35"/>
      <c r="B53" s="36"/>
      <c r="C53" s="20">
        <v>3725</v>
      </c>
      <c r="D53" s="20">
        <v>2324</v>
      </c>
      <c r="E53" s="158">
        <v>70560</v>
      </c>
      <c r="F53" s="158">
        <v>80000</v>
      </c>
      <c r="G53" s="157">
        <f t="shared" si="1"/>
        <v>88.2</v>
      </c>
      <c r="H53" s="158">
        <v>70560</v>
      </c>
      <c r="I53" s="157">
        <f t="shared" si="0"/>
        <v>100</v>
      </c>
      <c r="J53" s="21" t="s">
        <v>35</v>
      </c>
    </row>
    <row r="54" spans="1:11">
      <c r="A54" s="39"/>
      <c r="B54" s="29"/>
      <c r="C54" s="31">
        <v>3725</v>
      </c>
      <c r="D54" s="31"/>
      <c r="E54" s="32"/>
      <c r="F54" s="32"/>
      <c r="G54" s="157"/>
      <c r="H54" s="32"/>
      <c r="I54" s="157"/>
      <c r="J54" s="33"/>
    </row>
    <row r="55" spans="1:11">
      <c r="A55" s="18"/>
      <c r="B55" s="19"/>
      <c r="C55" s="20">
        <v>6171</v>
      </c>
      <c r="D55" s="20">
        <v>2111</v>
      </c>
      <c r="E55" s="158">
        <v>620</v>
      </c>
      <c r="F55" s="158">
        <v>320</v>
      </c>
      <c r="G55" s="164">
        <f t="shared" si="1"/>
        <v>193.75</v>
      </c>
      <c r="H55" s="158">
        <v>600</v>
      </c>
      <c r="I55" s="164">
        <f t="shared" si="0"/>
        <v>103.33333333333334</v>
      </c>
      <c r="J55" s="21" t="s">
        <v>36</v>
      </c>
      <c r="K55" s="131"/>
    </row>
    <row r="56" spans="1:11">
      <c r="A56" s="18"/>
      <c r="B56" s="19"/>
      <c r="C56" s="20">
        <v>6171</v>
      </c>
      <c r="D56" s="20">
        <v>2324</v>
      </c>
      <c r="E56" s="158">
        <v>6888</v>
      </c>
      <c r="F56" s="158">
        <v>0</v>
      </c>
      <c r="G56" s="157">
        <v>0</v>
      </c>
      <c r="H56" s="158">
        <v>6888</v>
      </c>
      <c r="I56" s="157">
        <f t="shared" si="0"/>
        <v>100</v>
      </c>
      <c r="J56" s="21" t="s">
        <v>173</v>
      </c>
    </row>
    <row r="57" spans="1:11">
      <c r="A57" s="28"/>
      <c r="B57" s="29"/>
      <c r="C57" s="31">
        <v>6171</v>
      </c>
      <c r="D57" s="31"/>
      <c r="E57" s="32"/>
      <c r="F57" s="32"/>
      <c r="G57" s="163"/>
      <c r="H57" s="32"/>
      <c r="I57" s="163"/>
      <c r="J57" s="33"/>
    </row>
    <row r="58" spans="1:11">
      <c r="A58" s="18"/>
      <c r="B58" s="19"/>
      <c r="C58" s="20">
        <v>6310</v>
      </c>
      <c r="D58" s="20">
        <v>2141</v>
      </c>
      <c r="E58" s="158">
        <v>9207.5400000000009</v>
      </c>
      <c r="F58" s="158">
        <v>7000</v>
      </c>
      <c r="G58" s="157">
        <f>E58/F58*100</f>
        <v>131.53628571428573</v>
      </c>
      <c r="H58" s="158">
        <v>10000</v>
      </c>
      <c r="I58" s="157">
        <f>E58/H58*100</f>
        <v>92.075400000000002</v>
      </c>
      <c r="J58" s="21" t="s">
        <v>37</v>
      </c>
    </row>
    <row r="59" spans="1:11">
      <c r="A59" s="18"/>
      <c r="B59" s="19"/>
      <c r="C59" s="20">
        <v>6310</v>
      </c>
      <c r="D59" s="20">
        <v>2324</v>
      </c>
      <c r="E59" s="158">
        <v>109.94</v>
      </c>
      <c r="F59" s="158">
        <v>0</v>
      </c>
      <c r="G59" s="157">
        <v>0</v>
      </c>
      <c r="H59" s="158">
        <v>100</v>
      </c>
      <c r="I59" s="157">
        <f>E59/H59*100</f>
        <v>109.94</v>
      </c>
      <c r="J59" s="21" t="s">
        <v>173</v>
      </c>
    </row>
    <row r="60" spans="1:11">
      <c r="A60" s="140"/>
      <c r="B60" s="142"/>
      <c r="C60" s="143">
        <v>6310</v>
      </c>
      <c r="D60" s="143"/>
      <c r="E60" s="162"/>
      <c r="F60" s="162"/>
      <c r="G60" s="157"/>
      <c r="H60" s="162"/>
      <c r="I60" s="157"/>
      <c r="J60" s="145"/>
    </row>
    <row r="61" spans="1:11">
      <c r="A61" s="18">
        <v>6</v>
      </c>
      <c r="B61" s="19">
        <v>17</v>
      </c>
      <c r="C61" s="20"/>
      <c r="D61" s="20">
        <v>4122</v>
      </c>
      <c r="E61" s="158">
        <v>293000</v>
      </c>
      <c r="F61" s="158">
        <v>0</v>
      </c>
      <c r="G61" s="164">
        <v>0</v>
      </c>
      <c r="H61" s="158">
        <v>293000</v>
      </c>
      <c r="I61" s="164">
        <f>E61/H61*100</f>
        <v>100</v>
      </c>
      <c r="J61" s="21" t="s">
        <v>199</v>
      </c>
    </row>
    <row r="62" spans="1:11" ht="12.75" thickBot="1">
      <c r="A62" s="28"/>
      <c r="B62" s="29"/>
      <c r="C62" s="31"/>
      <c r="D62" s="31"/>
      <c r="E62" s="32"/>
      <c r="F62" s="32"/>
      <c r="G62" s="160"/>
      <c r="H62" s="32"/>
      <c r="I62" s="157"/>
      <c r="J62" s="33"/>
    </row>
    <row r="63" spans="1:11" ht="12.75" thickBot="1">
      <c r="A63" s="43" t="s">
        <v>38</v>
      </c>
      <c r="B63" s="44"/>
      <c r="C63" s="45"/>
      <c r="D63" s="46"/>
      <c r="E63" s="129">
        <f>SUM(E4,E19,E27)</f>
        <v>7936228.6699999999</v>
      </c>
      <c r="F63" s="129">
        <f>SUM(F4,F19,F27)</f>
        <v>7184902</v>
      </c>
      <c r="G63" s="171">
        <f t="shared" si="1"/>
        <v>110.45702042978456</v>
      </c>
      <c r="H63" s="128">
        <f>H27 +H19+H4</f>
        <v>7935182.1699999999</v>
      </c>
      <c r="I63" s="130">
        <f>E63/H63*100</f>
        <v>100.0131881030275</v>
      </c>
      <c r="J63" s="47"/>
    </row>
    <row r="64" spans="1:11" ht="40.5" customHeight="1" thickBot="1">
      <c r="A64" s="6" t="s">
        <v>1</v>
      </c>
      <c r="B64" s="7" t="s">
        <v>2</v>
      </c>
      <c r="C64" s="8" t="s">
        <v>3</v>
      </c>
      <c r="D64" s="9" t="s">
        <v>4</v>
      </c>
      <c r="E64" s="125" t="s">
        <v>207</v>
      </c>
      <c r="F64" s="125" t="s">
        <v>206</v>
      </c>
      <c r="G64" s="116" t="s">
        <v>205</v>
      </c>
      <c r="H64" s="116" t="s">
        <v>203</v>
      </c>
      <c r="I64" s="125" t="s">
        <v>204</v>
      </c>
      <c r="J64" s="99" t="s">
        <v>5</v>
      </c>
    </row>
    <row r="65" spans="1:10" ht="12.75" thickBot="1">
      <c r="A65" s="48" t="s">
        <v>39</v>
      </c>
      <c r="B65" s="49"/>
      <c r="C65" s="49"/>
      <c r="D65" s="50"/>
      <c r="E65" s="114">
        <f>SUM(E66:E67)</f>
        <v>81550.299999999988</v>
      </c>
      <c r="F65" s="114">
        <f>SUM(F66:F67)</f>
        <v>357684.86</v>
      </c>
      <c r="G65" s="17">
        <f>E65/F65*100</f>
        <v>22.799483321715098</v>
      </c>
      <c r="H65" s="103">
        <f>SUM(H66:H67)</f>
        <v>88168.12</v>
      </c>
      <c r="I65" s="172">
        <f>E65/H65*100</f>
        <v>92.49408970044955</v>
      </c>
      <c r="J65" s="59"/>
    </row>
    <row r="66" spans="1:10">
      <c r="A66" s="51"/>
      <c r="B66" s="52"/>
      <c r="C66" s="53"/>
      <c r="D66" s="20">
        <v>8115</v>
      </c>
      <c r="E66" s="112">
        <v>337353</v>
      </c>
      <c r="F66" s="112">
        <v>614814.86</v>
      </c>
      <c r="G66" s="156">
        <f>E66/F66*100</f>
        <v>54.870664642035493</v>
      </c>
      <c r="H66" s="5">
        <v>345298.12</v>
      </c>
      <c r="I66" s="157">
        <f>E66/H66*100</f>
        <v>97.69905494996614</v>
      </c>
      <c r="J66" s="21" t="s">
        <v>40</v>
      </c>
    </row>
    <row r="67" spans="1:10" ht="12.75" customHeight="1" thickBot="1">
      <c r="A67" s="18"/>
      <c r="B67" s="52"/>
      <c r="C67" s="53"/>
      <c r="D67" s="20">
        <v>8124</v>
      </c>
      <c r="E67" s="113">
        <v>-255802.7</v>
      </c>
      <c r="F67" s="113">
        <v>-257130</v>
      </c>
      <c r="G67" s="157">
        <f>E67/F67*100</f>
        <v>99.483801967876175</v>
      </c>
      <c r="H67" s="173">
        <v>-257130</v>
      </c>
      <c r="I67" s="157">
        <f>E67/H67*100</f>
        <v>99.483801967876175</v>
      </c>
      <c r="J67" s="21" t="s">
        <v>41</v>
      </c>
    </row>
    <row r="68" spans="1:10" ht="13.5" customHeight="1">
      <c r="A68" s="222"/>
      <c r="B68" s="223"/>
      <c r="C68" s="224"/>
      <c r="D68" s="222"/>
      <c r="E68" s="225"/>
      <c r="F68" s="225"/>
      <c r="G68" s="225"/>
      <c r="H68" s="225"/>
      <c r="I68" s="226"/>
      <c r="J68" s="222"/>
    </row>
    <row r="69" spans="1:10" ht="13.5" customHeight="1" thickBot="1">
      <c r="A69" s="227"/>
      <c r="B69" s="228"/>
      <c r="C69" s="229"/>
      <c r="D69" s="227"/>
      <c r="E69" s="230"/>
      <c r="F69" s="230"/>
      <c r="G69" s="230"/>
      <c r="H69" s="230"/>
      <c r="I69" s="231"/>
      <c r="J69" s="227"/>
    </row>
    <row r="70" spans="1:10" ht="11.25" customHeight="1" thickBot="1">
      <c r="A70" s="267" t="s">
        <v>42</v>
      </c>
      <c r="B70" s="268"/>
      <c r="C70" s="268"/>
      <c r="D70" s="268"/>
      <c r="E70" s="268"/>
      <c r="F70" s="268"/>
      <c r="G70" s="268"/>
      <c r="H70" s="268"/>
      <c r="I70" s="268"/>
      <c r="J70" s="269"/>
    </row>
    <row r="71" spans="1:10" ht="35.25" customHeight="1" thickBot="1">
      <c r="A71" s="6" t="s">
        <v>1</v>
      </c>
      <c r="B71" s="7" t="s">
        <v>2</v>
      </c>
      <c r="C71" s="8" t="s">
        <v>3</v>
      </c>
      <c r="D71" s="9" t="s">
        <v>4</v>
      </c>
      <c r="E71" s="125" t="s">
        <v>207</v>
      </c>
      <c r="F71" s="125" t="s">
        <v>206</v>
      </c>
      <c r="G71" s="125" t="s">
        <v>205</v>
      </c>
      <c r="H71" s="116" t="s">
        <v>203</v>
      </c>
      <c r="I71" s="125" t="s">
        <v>204</v>
      </c>
      <c r="J71" s="99" t="s">
        <v>5</v>
      </c>
    </row>
    <row r="72" spans="1:10" ht="11.25" customHeight="1" thickBot="1">
      <c r="A72" s="48" t="s">
        <v>43</v>
      </c>
      <c r="B72" s="49"/>
      <c r="C72" s="49"/>
      <c r="D72" s="50"/>
      <c r="E72" s="104">
        <f>SUM(E73:E266)</f>
        <v>7516978.9699999997</v>
      </c>
      <c r="F72" s="108">
        <f>SUM(F73:F266)</f>
        <v>7041786.8600000013</v>
      </c>
      <c r="G72" s="104">
        <f>E72/F72*100</f>
        <v>106.74817513576373</v>
      </c>
      <c r="H72" s="179">
        <f>SUM(H73:H266)</f>
        <v>7522549.6900000004</v>
      </c>
      <c r="I72" s="104">
        <f>E72/H72*100</f>
        <v>99.925946384808782</v>
      </c>
      <c r="J72" s="59"/>
    </row>
    <row r="73" spans="1:10" ht="11.25" customHeight="1">
      <c r="A73" s="91"/>
      <c r="B73" s="60"/>
      <c r="C73" s="117">
        <v>1031</v>
      </c>
      <c r="D73" s="61">
        <v>5139</v>
      </c>
      <c r="E73" s="175">
        <v>3400</v>
      </c>
      <c r="F73" s="175">
        <v>5000</v>
      </c>
      <c r="G73" s="175">
        <f>E73/F73*100</f>
        <v>68</v>
      </c>
      <c r="H73" s="174">
        <v>3400</v>
      </c>
      <c r="I73" s="175">
        <f>E73/H73*100</f>
        <v>100</v>
      </c>
      <c r="J73" s="139" t="s">
        <v>44</v>
      </c>
    </row>
    <row r="74" spans="1:10" ht="10.5" customHeight="1">
      <c r="A74" s="28"/>
      <c r="B74" s="63"/>
      <c r="C74" s="30">
        <v>1031</v>
      </c>
      <c r="D74" s="31"/>
      <c r="E74" s="34"/>
      <c r="F74" s="34"/>
      <c r="G74" s="62"/>
      <c r="H74" s="34"/>
      <c r="I74" s="62"/>
      <c r="J74" s="92" t="s">
        <v>45</v>
      </c>
    </row>
    <row r="75" spans="1:10">
      <c r="A75" s="18"/>
      <c r="B75" s="52"/>
      <c r="C75" s="20">
        <v>1099</v>
      </c>
      <c r="D75" s="20">
        <v>5165</v>
      </c>
      <c r="E75" s="158">
        <v>300</v>
      </c>
      <c r="F75" s="158">
        <v>300</v>
      </c>
      <c r="G75" s="176">
        <f t="shared" ref="G75:G137" si="2">E75/F75*100</f>
        <v>100</v>
      </c>
      <c r="H75" s="158">
        <v>300</v>
      </c>
      <c r="I75" s="175">
        <f t="shared" ref="I75:I138" si="3">E75/H75*100</f>
        <v>100</v>
      </c>
      <c r="J75" s="21" t="s">
        <v>46</v>
      </c>
    </row>
    <row r="76" spans="1:10">
      <c r="A76" s="28"/>
      <c r="B76" s="63"/>
      <c r="C76" s="30">
        <v>1099</v>
      </c>
      <c r="D76" s="31"/>
      <c r="E76" s="34"/>
      <c r="F76" s="34"/>
      <c r="G76" s="62"/>
      <c r="H76" s="34"/>
      <c r="I76" s="62"/>
      <c r="J76" s="92" t="s">
        <v>47</v>
      </c>
    </row>
    <row r="77" spans="1:10">
      <c r="A77" s="18"/>
      <c r="B77" s="19"/>
      <c r="C77" s="20">
        <v>2212</v>
      </c>
      <c r="D77" s="20">
        <v>5139</v>
      </c>
      <c r="E77" s="158">
        <v>29780</v>
      </c>
      <c r="F77" s="158">
        <v>10000</v>
      </c>
      <c r="G77" s="176">
        <f t="shared" si="2"/>
        <v>297.8</v>
      </c>
      <c r="H77" s="158">
        <v>29780</v>
      </c>
      <c r="I77" s="175">
        <f t="shared" si="3"/>
        <v>100</v>
      </c>
      <c r="J77" s="21" t="s">
        <v>49</v>
      </c>
    </row>
    <row r="78" spans="1:10">
      <c r="A78" s="18"/>
      <c r="B78" s="52"/>
      <c r="C78" s="20">
        <v>2212</v>
      </c>
      <c r="D78" s="4">
        <v>5169</v>
      </c>
      <c r="E78" s="158">
        <v>12113.25</v>
      </c>
      <c r="F78" s="158">
        <v>40000</v>
      </c>
      <c r="G78" s="180">
        <f t="shared" si="2"/>
        <v>30.283124999999998</v>
      </c>
      <c r="H78" s="158">
        <v>12113.25</v>
      </c>
      <c r="I78" s="175">
        <f t="shared" si="3"/>
        <v>100</v>
      </c>
      <c r="J78" s="21" t="s">
        <v>50</v>
      </c>
    </row>
    <row r="79" spans="1:10">
      <c r="A79" s="18"/>
      <c r="B79" s="52"/>
      <c r="C79" s="20">
        <v>2212</v>
      </c>
      <c r="D79" s="4">
        <v>5171</v>
      </c>
      <c r="E79" s="158">
        <v>98553</v>
      </c>
      <c r="F79" s="158">
        <v>195000</v>
      </c>
      <c r="G79" s="180">
        <f t="shared" si="2"/>
        <v>50.54</v>
      </c>
      <c r="H79" s="158">
        <v>98553</v>
      </c>
      <c r="I79" s="175">
        <f t="shared" si="3"/>
        <v>100</v>
      </c>
      <c r="J79" s="21" t="s">
        <v>48</v>
      </c>
    </row>
    <row r="80" spans="1:10">
      <c r="A80" s="140"/>
      <c r="B80" s="141"/>
      <c r="C80" s="134">
        <v>2212</v>
      </c>
      <c r="D80" s="31"/>
      <c r="E80" s="34"/>
      <c r="F80" s="219"/>
      <c r="G80" s="220"/>
      <c r="H80" s="219"/>
      <c r="I80" s="62"/>
      <c r="J80" s="92" t="s">
        <v>51</v>
      </c>
    </row>
    <row r="81" spans="1:10">
      <c r="A81" s="18"/>
      <c r="B81" s="52"/>
      <c r="C81" s="20">
        <v>2221</v>
      </c>
      <c r="D81" s="20">
        <v>5171</v>
      </c>
      <c r="E81" s="158">
        <v>12204</v>
      </c>
      <c r="F81" s="161">
        <v>50000</v>
      </c>
      <c r="G81" s="206">
        <f t="shared" si="2"/>
        <v>24.407999999999998</v>
      </c>
      <c r="H81" s="161">
        <v>12204</v>
      </c>
      <c r="I81" s="176">
        <f t="shared" si="3"/>
        <v>100</v>
      </c>
      <c r="J81" s="21" t="s">
        <v>52</v>
      </c>
    </row>
    <row r="82" spans="1:10">
      <c r="A82" s="18"/>
      <c r="B82" s="52"/>
      <c r="C82" s="20">
        <v>2221</v>
      </c>
      <c r="D82" s="20">
        <v>5193</v>
      </c>
      <c r="E82" s="158">
        <v>186454</v>
      </c>
      <c r="F82" s="158">
        <v>184500</v>
      </c>
      <c r="G82" s="175">
        <f t="shared" si="2"/>
        <v>101.05907859078592</v>
      </c>
      <c r="H82" s="158">
        <v>186454</v>
      </c>
      <c r="I82" s="180">
        <f t="shared" si="3"/>
        <v>100</v>
      </c>
      <c r="J82" s="21" t="s">
        <v>166</v>
      </c>
    </row>
    <row r="83" spans="1:10">
      <c r="A83" s="28"/>
      <c r="B83" s="63"/>
      <c r="C83" s="30">
        <v>2221</v>
      </c>
      <c r="D83" s="31"/>
      <c r="E83" s="34"/>
      <c r="F83" s="34"/>
      <c r="G83" s="221"/>
      <c r="H83" s="34"/>
      <c r="I83" s="177"/>
      <c r="J83" s="92" t="s">
        <v>53</v>
      </c>
    </row>
    <row r="84" spans="1:10">
      <c r="A84" s="18"/>
      <c r="B84" s="52"/>
      <c r="C84" s="20">
        <v>2310</v>
      </c>
      <c r="D84" s="20">
        <v>5151</v>
      </c>
      <c r="E84" s="158">
        <v>13190</v>
      </c>
      <c r="F84" s="158">
        <v>16000</v>
      </c>
      <c r="G84" s="175">
        <f t="shared" si="2"/>
        <v>82.4375</v>
      </c>
      <c r="H84" s="158">
        <v>13190</v>
      </c>
      <c r="I84" s="175">
        <f t="shared" si="3"/>
        <v>100</v>
      </c>
      <c r="J84" s="21" t="s">
        <v>54</v>
      </c>
    </row>
    <row r="85" spans="1:10">
      <c r="A85" s="18"/>
      <c r="B85" s="52"/>
      <c r="C85" s="20">
        <v>2310</v>
      </c>
      <c r="D85" s="20">
        <v>5154</v>
      </c>
      <c r="E85" s="158">
        <v>8041</v>
      </c>
      <c r="F85" s="158">
        <v>9000</v>
      </c>
      <c r="G85" s="175">
        <f t="shared" si="2"/>
        <v>89.344444444444449</v>
      </c>
      <c r="H85" s="158">
        <v>9000</v>
      </c>
      <c r="I85" s="175">
        <f t="shared" si="3"/>
        <v>89.344444444444449</v>
      </c>
      <c r="J85" s="21" t="s">
        <v>55</v>
      </c>
    </row>
    <row r="86" spans="1:10">
      <c r="A86" s="18"/>
      <c r="B86" s="52"/>
      <c r="C86" s="20">
        <v>2310</v>
      </c>
      <c r="D86" s="20">
        <v>5169</v>
      </c>
      <c r="E86" s="158">
        <v>2700</v>
      </c>
      <c r="F86" s="158">
        <v>0</v>
      </c>
      <c r="G86" s="175">
        <v>0</v>
      </c>
      <c r="H86" s="158">
        <v>2700</v>
      </c>
      <c r="I86" s="175">
        <f t="shared" ref="I86" si="4">E86/H86*100</f>
        <v>100</v>
      </c>
      <c r="J86" s="181" t="s">
        <v>210</v>
      </c>
    </row>
    <row r="87" spans="1:10">
      <c r="A87" s="28"/>
      <c r="B87" s="63"/>
      <c r="C87" s="30">
        <v>2310</v>
      </c>
      <c r="D87" s="31"/>
      <c r="E87" s="32"/>
      <c r="F87" s="158"/>
      <c r="G87" s="175"/>
      <c r="H87" s="158"/>
      <c r="I87" s="175"/>
      <c r="J87" s="92" t="s">
        <v>56</v>
      </c>
    </row>
    <row r="88" spans="1:10">
      <c r="A88" s="18"/>
      <c r="B88" s="52"/>
      <c r="C88" s="20">
        <v>2321</v>
      </c>
      <c r="D88" s="20">
        <v>5154</v>
      </c>
      <c r="E88" s="158">
        <v>12006</v>
      </c>
      <c r="F88" s="161">
        <v>15500</v>
      </c>
      <c r="G88" s="206">
        <f t="shared" si="2"/>
        <v>77.458064516129028</v>
      </c>
      <c r="H88" s="161">
        <v>12006</v>
      </c>
      <c r="I88" s="176">
        <f t="shared" si="3"/>
        <v>100</v>
      </c>
      <c r="J88" s="21" t="s">
        <v>57</v>
      </c>
    </row>
    <row r="89" spans="1:10">
      <c r="A89" s="18"/>
      <c r="B89" s="52"/>
      <c r="C89" s="20">
        <v>2321</v>
      </c>
      <c r="D89" s="20">
        <v>5169</v>
      </c>
      <c r="E89" s="158">
        <v>1428</v>
      </c>
      <c r="F89" s="158">
        <v>4050</v>
      </c>
      <c r="G89" s="175">
        <f t="shared" si="2"/>
        <v>35.25925925925926</v>
      </c>
      <c r="H89" s="158">
        <v>1428</v>
      </c>
      <c r="I89" s="180">
        <f t="shared" si="3"/>
        <v>100</v>
      </c>
      <c r="J89" s="21" t="s">
        <v>58</v>
      </c>
    </row>
    <row r="90" spans="1:10">
      <c r="A90" s="18"/>
      <c r="B90" s="52"/>
      <c r="C90" s="20">
        <v>2321</v>
      </c>
      <c r="D90" s="20">
        <v>5171</v>
      </c>
      <c r="E90" s="158">
        <v>0</v>
      </c>
      <c r="F90" s="158">
        <v>28500</v>
      </c>
      <c r="G90" s="175">
        <f t="shared" si="2"/>
        <v>0</v>
      </c>
      <c r="H90" s="158">
        <v>0</v>
      </c>
      <c r="I90" s="180">
        <v>0</v>
      </c>
      <c r="J90" s="21" t="s">
        <v>59</v>
      </c>
    </row>
    <row r="91" spans="1:10">
      <c r="A91" s="28"/>
      <c r="B91" s="63"/>
      <c r="C91" s="30">
        <v>2321</v>
      </c>
      <c r="D91" s="31"/>
      <c r="E91" s="32"/>
      <c r="F91" s="32"/>
      <c r="G91" s="207"/>
      <c r="H91" s="32"/>
      <c r="I91" s="208"/>
      <c r="J91" s="92" t="s">
        <v>60</v>
      </c>
    </row>
    <row r="92" spans="1:10">
      <c r="A92" s="18"/>
      <c r="B92" s="52"/>
      <c r="C92" s="20">
        <v>3117</v>
      </c>
      <c r="D92" s="4">
        <v>5169</v>
      </c>
      <c r="E92" s="161">
        <v>7200</v>
      </c>
      <c r="F92" s="158">
        <v>7200</v>
      </c>
      <c r="G92" s="175">
        <f t="shared" si="2"/>
        <v>100</v>
      </c>
      <c r="H92" s="158">
        <v>7200</v>
      </c>
      <c r="I92" s="175">
        <f t="shared" si="3"/>
        <v>100</v>
      </c>
      <c r="J92" s="21" t="s">
        <v>169</v>
      </c>
    </row>
    <row r="93" spans="1:10">
      <c r="A93" s="18"/>
      <c r="B93" s="52"/>
      <c r="C93" s="20">
        <v>3117</v>
      </c>
      <c r="D93" s="20">
        <v>5331</v>
      </c>
      <c r="E93" s="158">
        <v>507000</v>
      </c>
      <c r="F93" s="158">
        <v>455000</v>
      </c>
      <c r="G93" s="175">
        <f t="shared" si="2"/>
        <v>111.42857142857143</v>
      </c>
      <c r="H93" s="158">
        <v>507000</v>
      </c>
      <c r="I93" s="175">
        <f t="shared" si="3"/>
        <v>100</v>
      </c>
      <c r="J93" s="21" t="s">
        <v>61</v>
      </c>
    </row>
    <row r="94" spans="1:10">
      <c r="A94" s="18"/>
      <c r="B94" s="52"/>
      <c r="C94" s="20">
        <v>3117</v>
      </c>
      <c r="D94" s="20">
        <v>6121</v>
      </c>
      <c r="E94" s="182">
        <v>121761</v>
      </c>
      <c r="F94" s="159">
        <v>110000</v>
      </c>
      <c r="G94" s="180">
        <f t="shared" si="2"/>
        <v>110.69181818181819</v>
      </c>
      <c r="H94" s="182">
        <v>121761</v>
      </c>
      <c r="I94" s="175">
        <f t="shared" si="3"/>
        <v>100</v>
      </c>
      <c r="J94" s="21" t="s">
        <v>178</v>
      </c>
    </row>
    <row r="95" spans="1:10">
      <c r="A95" s="28"/>
      <c r="B95" s="63"/>
      <c r="C95" s="30">
        <v>3117</v>
      </c>
      <c r="D95" s="31"/>
      <c r="E95" s="4"/>
      <c r="F95" s="113"/>
      <c r="G95" s="180"/>
      <c r="H95" s="5"/>
      <c r="I95" s="175"/>
      <c r="J95" s="92" t="s">
        <v>62</v>
      </c>
    </row>
    <row r="96" spans="1:10">
      <c r="A96" s="18"/>
      <c r="B96" s="52"/>
      <c r="C96" s="20">
        <v>3312</v>
      </c>
      <c r="D96" s="20">
        <v>5192</v>
      </c>
      <c r="E96" s="183">
        <v>0</v>
      </c>
      <c r="F96" s="161">
        <v>300</v>
      </c>
      <c r="G96" s="206">
        <v>0</v>
      </c>
      <c r="H96" s="161">
        <v>0</v>
      </c>
      <c r="I96" s="176">
        <v>0</v>
      </c>
      <c r="J96" s="21" t="s">
        <v>63</v>
      </c>
    </row>
    <row r="97" spans="1:10">
      <c r="A97" s="28"/>
      <c r="B97" s="63"/>
      <c r="C97" s="30">
        <v>3312</v>
      </c>
      <c r="D97" s="31"/>
      <c r="E97" s="32"/>
      <c r="F97" s="32"/>
      <c r="G97" s="207"/>
      <c r="H97" s="32"/>
      <c r="I97" s="208"/>
      <c r="J97" s="92" t="s">
        <v>64</v>
      </c>
    </row>
    <row r="98" spans="1:10">
      <c r="A98" s="18"/>
      <c r="B98" s="52"/>
      <c r="C98" s="20">
        <v>3314</v>
      </c>
      <c r="D98" s="20">
        <v>5021</v>
      </c>
      <c r="E98" s="158">
        <v>6288</v>
      </c>
      <c r="F98" s="158">
        <v>4800</v>
      </c>
      <c r="G98" s="175">
        <f t="shared" si="2"/>
        <v>131</v>
      </c>
      <c r="H98" s="158">
        <v>5889</v>
      </c>
      <c r="I98" s="175">
        <f t="shared" si="3"/>
        <v>106.77534386143657</v>
      </c>
      <c r="J98" s="21" t="s">
        <v>65</v>
      </c>
    </row>
    <row r="99" spans="1:10">
      <c r="A99" s="18"/>
      <c r="B99" s="52"/>
      <c r="C99" s="20">
        <v>3314</v>
      </c>
      <c r="D99" s="20">
        <v>5136</v>
      </c>
      <c r="E99" s="158">
        <v>4059</v>
      </c>
      <c r="F99" s="158">
        <v>4500</v>
      </c>
      <c r="G99" s="175">
        <f t="shared" si="2"/>
        <v>90.2</v>
      </c>
      <c r="H99" s="158">
        <v>4500</v>
      </c>
      <c r="I99" s="175">
        <f t="shared" si="3"/>
        <v>90.2</v>
      </c>
      <c r="J99" s="21" t="s">
        <v>66</v>
      </c>
    </row>
    <row r="100" spans="1:10" ht="11.25" customHeight="1">
      <c r="A100" s="28"/>
      <c r="B100" s="63"/>
      <c r="C100" s="30">
        <v>3314</v>
      </c>
      <c r="D100" s="31"/>
      <c r="E100" s="4"/>
      <c r="F100" s="113"/>
      <c r="G100" s="175"/>
      <c r="H100" s="218"/>
      <c r="I100" s="175"/>
      <c r="J100" s="92" t="s">
        <v>67</v>
      </c>
    </row>
    <row r="101" spans="1:10">
      <c r="A101" s="18"/>
      <c r="B101" s="52"/>
      <c r="C101" s="20">
        <v>3319</v>
      </c>
      <c r="D101" s="20">
        <v>5021</v>
      </c>
      <c r="E101" s="183">
        <v>4000</v>
      </c>
      <c r="F101" s="161">
        <v>4000</v>
      </c>
      <c r="G101" s="206">
        <f t="shared" si="2"/>
        <v>100</v>
      </c>
      <c r="H101" s="161">
        <v>4000</v>
      </c>
      <c r="I101" s="176">
        <f t="shared" si="3"/>
        <v>100</v>
      </c>
      <c r="J101" s="21" t="s">
        <v>68</v>
      </c>
    </row>
    <row r="102" spans="1:10">
      <c r="A102" s="18"/>
      <c r="B102" s="40"/>
      <c r="C102" s="20">
        <v>3319</v>
      </c>
      <c r="D102" s="20">
        <v>5169</v>
      </c>
      <c r="E102" s="159">
        <v>6600</v>
      </c>
      <c r="F102" s="158">
        <v>2000</v>
      </c>
      <c r="G102" s="175">
        <f t="shared" si="2"/>
        <v>330</v>
      </c>
      <c r="H102" s="158">
        <v>6600</v>
      </c>
      <c r="I102" s="180">
        <f t="shared" si="3"/>
        <v>100</v>
      </c>
      <c r="J102" s="21" t="s">
        <v>69</v>
      </c>
    </row>
    <row r="103" spans="1:10">
      <c r="A103" s="18"/>
      <c r="B103" s="40"/>
      <c r="C103" s="20">
        <v>3319</v>
      </c>
      <c r="D103" s="20">
        <v>5175</v>
      </c>
      <c r="E103" s="158">
        <v>1400</v>
      </c>
      <c r="F103" s="158">
        <v>5846</v>
      </c>
      <c r="G103" s="175">
        <f t="shared" si="2"/>
        <v>23.947998631542937</v>
      </c>
      <c r="H103" s="158">
        <v>1400</v>
      </c>
      <c r="I103" s="180">
        <f t="shared" si="3"/>
        <v>100</v>
      </c>
      <c r="J103" s="21" t="s">
        <v>70</v>
      </c>
    </row>
    <row r="104" spans="1:10">
      <c r="A104" s="18"/>
      <c r="B104" s="40"/>
      <c r="C104" s="20">
        <v>3319</v>
      </c>
      <c r="D104" s="20">
        <v>5194</v>
      </c>
      <c r="E104" s="158">
        <v>0</v>
      </c>
      <c r="F104" s="158">
        <v>2000</v>
      </c>
      <c r="G104" s="175">
        <f t="shared" si="2"/>
        <v>0</v>
      </c>
      <c r="H104" s="158">
        <v>0</v>
      </c>
      <c r="I104" s="180">
        <v>0</v>
      </c>
      <c r="J104" s="21" t="s">
        <v>71</v>
      </c>
    </row>
    <row r="105" spans="1:10">
      <c r="A105" s="18"/>
      <c r="B105" s="4"/>
      <c r="C105" s="20">
        <v>3319</v>
      </c>
      <c r="D105" s="20">
        <v>5492</v>
      </c>
      <c r="E105" s="158">
        <v>0</v>
      </c>
      <c r="F105" s="158">
        <v>5000</v>
      </c>
      <c r="G105" s="175">
        <f t="shared" si="2"/>
        <v>0</v>
      </c>
      <c r="H105" s="158">
        <v>0</v>
      </c>
      <c r="I105" s="180">
        <v>0</v>
      </c>
      <c r="J105" s="21" t="s">
        <v>72</v>
      </c>
    </row>
    <row r="106" spans="1:10" ht="11.25" customHeight="1">
      <c r="A106" s="28"/>
      <c r="B106" s="63"/>
      <c r="C106" s="30">
        <v>3319</v>
      </c>
      <c r="D106" s="31"/>
      <c r="E106" s="32"/>
      <c r="F106" s="32"/>
      <c r="G106" s="207"/>
      <c r="H106" s="32"/>
      <c r="I106" s="208"/>
      <c r="J106" s="92" t="s">
        <v>73</v>
      </c>
    </row>
    <row r="107" spans="1:10">
      <c r="A107" s="18"/>
      <c r="B107" s="52"/>
      <c r="C107" s="20">
        <v>3326</v>
      </c>
      <c r="D107" s="20">
        <v>5139</v>
      </c>
      <c r="E107" s="158">
        <v>8000</v>
      </c>
      <c r="F107" s="158">
        <v>10000</v>
      </c>
      <c r="G107" s="175">
        <f t="shared" si="2"/>
        <v>80</v>
      </c>
      <c r="H107" s="158">
        <v>8000</v>
      </c>
      <c r="I107" s="175">
        <f t="shared" si="3"/>
        <v>100</v>
      </c>
      <c r="J107" s="21" t="s">
        <v>74</v>
      </c>
    </row>
    <row r="108" spans="1:10">
      <c r="A108" s="18"/>
      <c r="B108" s="52"/>
      <c r="C108" s="20">
        <v>3326</v>
      </c>
      <c r="D108" s="20">
        <v>5169</v>
      </c>
      <c r="E108" s="158">
        <v>1960</v>
      </c>
      <c r="F108" s="158">
        <v>0</v>
      </c>
      <c r="G108" s="175">
        <v>0</v>
      </c>
      <c r="H108" s="158">
        <v>1960</v>
      </c>
      <c r="I108" s="175">
        <f t="shared" si="3"/>
        <v>100</v>
      </c>
      <c r="J108" s="21" t="s">
        <v>174</v>
      </c>
    </row>
    <row r="109" spans="1:10">
      <c r="A109" s="28"/>
      <c r="B109" s="63"/>
      <c r="C109" s="134">
        <v>3326</v>
      </c>
      <c r="D109" s="31"/>
      <c r="E109" s="32"/>
      <c r="F109" s="32"/>
      <c r="G109" s="175"/>
      <c r="H109" s="158"/>
      <c r="I109" s="175"/>
      <c r="J109" s="186" t="s">
        <v>211</v>
      </c>
    </row>
    <row r="110" spans="1:10">
      <c r="A110" s="93"/>
      <c r="B110" s="64"/>
      <c r="C110" s="20">
        <v>3341</v>
      </c>
      <c r="D110" s="20">
        <v>5021</v>
      </c>
      <c r="E110" s="158">
        <v>7120</v>
      </c>
      <c r="F110" s="158">
        <v>0</v>
      </c>
      <c r="G110" s="206">
        <v>0</v>
      </c>
      <c r="H110" s="161">
        <v>7120</v>
      </c>
      <c r="I110" s="176">
        <f t="shared" si="3"/>
        <v>100</v>
      </c>
      <c r="J110" s="21" t="s">
        <v>200</v>
      </c>
    </row>
    <row r="111" spans="1:10">
      <c r="A111" s="18"/>
      <c r="B111" s="52"/>
      <c r="C111" s="20">
        <v>3341</v>
      </c>
      <c r="D111" s="20">
        <v>5139</v>
      </c>
      <c r="E111" s="158">
        <v>0</v>
      </c>
      <c r="F111" s="158">
        <v>6500</v>
      </c>
      <c r="G111" s="175">
        <f t="shared" si="2"/>
        <v>0</v>
      </c>
      <c r="H111" s="158">
        <v>0</v>
      </c>
      <c r="I111" s="180">
        <v>0</v>
      </c>
      <c r="J111" s="21" t="s">
        <v>165</v>
      </c>
    </row>
    <row r="112" spans="1:10">
      <c r="A112" s="18"/>
      <c r="B112" s="52"/>
      <c r="C112" s="20">
        <v>3341</v>
      </c>
      <c r="D112" s="20">
        <v>5169</v>
      </c>
      <c r="E112" s="158">
        <v>540</v>
      </c>
      <c r="F112" s="158">
        <v>500</v>
      </c>
      <c r="G112" s="175">
        <f t="shared" si="2"/>
        <v>108</v>
      </c>
      <c r="H112" s="158">
        <v>540</v>
      </c>
      <c r="I112" s="180">
        <f t="shared" si="3"/>
        <v>100</v>
      </c>
      <c r="J112" s="21" t="s">
        <v>164</v>
      </c>
    </row>
    <row r="113" spans="1:10">
      <c r="A113" s="18"/>
      <c r="B113" s="52"/>
      <c r="C113" s="20">
        <v>3341</v>
      </c>
      <c r="D113" s="20">
        <v>5171</v>
      </c>
      <c r="E113" s="158">
        <v>0</v>
      </c>
      <c r="F113" s="158">
        <v>12500</v>
      </c>
      <c r="G113" s="175">
        <v>0</v>
      </c>
      <c r="H113" s="158">
        <v>0</v>
      </c>
      <c r="I113" s="180">
        <v>0</v>
      </c>
      <c r="J113" s="21" t="s">
        <v>212</v>
      </c>
    </row>
    <row r="114" spans="1:10">
      <c r="A114" s="28"/>
      <c r="B114" s="63"/>
      <c r="C114" s="30">
        <v>3341</v>
      </c>
      <c r="D114" s="31"/>
      <c r="E114" s="32"/>
      <c r="F114" s="32"/>
      <c r="G114" s="207"/>
      <c r="H114" s="32"/>
      <c r="I114" s="208"/>
      <c r="J114" s="92" t="s">
        <v>75</v>
      </c>
    </row>
    <row r="115" spans="1:10">
      <c r="A115" s="18"/>
      <c r="B115" s="52"/>
      <c r="C115" s="20">
        <v>3412</v>
      </c>
      <c r="D115" s="20">
        <v>5021</v>
      </c>
      <c r="E115" s="158">
        <v>15000</v>
      </c>
      <c r="F115" s="158">
        <v>0</v>
      </c>
      <c r="G115" s="175">
        <v>0</v>
      </c>
      <c r="H115" s="158">
        <v>15000</v>
      </c>
      <c r="I115" s="175">
        <f t="shared" si="3"/>
        <v>100</v>
      </c>
      <c r="J115" s="21" t="s">
        <v>201</v>
      </c>
    </row>
    <row r="116" spans="1:10">
      <c r="A116" s="18"/>
      <c r="B116" s="52"/>
      <c r="C116" s="20">
        <v>3412</v>
      </c>
      <c r="D116" s="20">
        <v>6121</v>
      </c>
      <c r="E116" s="158">
        <v>366960</v>
      </c>
      <c r="F116" s="158">
        <v>590000</v>
      </c>
      <c r="G116" s="175">
        <f t="shared" si="2"/>
        <v>62.196610169491528</v>
      </c>
      <c r="H116" s="158">
        <v>366960</v>
      </c>
      <c r="I116" s="175">
        <f t="shared" si="3"/>
        <v>100</v>
      </c>
      <c r="J116" s="21" t="s">
        <v>76</v>
      </c>
    </row>
    <row r="117" spans="1:10">
      <c r="A117" s="28"/>
      <c r="B117" s="63"/>
      <c r="C117" s="30">
        <v>3412</v>
      </c>
      <c r="D117" s="31"/>
      <c r="E117" s="32"/>
      <c r="F117" s="32"/>
      <c r="G117" s="175"/>
      <c r="H117" s="32"/>
      <c r="I117" s="175"/>
      <c r="J117" s="94" t="s">
        <v>77</v>
      </c>
    </row>
    <row r="118" spans="1:10">
      <c r="A118" s="93"/>
      <c r="B118" s="64"/>
      <c r="C118" s="37">
        <v>3419</v>
      </c>
      <c r="D118" s="37">
        <v>5229</v>
      </c>
      <c r="E118" s="161">
        <v>20000</v>
      </c>
      <c r="F118" s="161">
        <v>20000</v>
      </c>
      <c r="G118" s="175">
        <f t="shared" si="2"/>
        <v>100</v>
      </c>
      <c r="H118" s="158">
        <v>20000</v>
      </c>
      <c r="I118" s="175">
        <f t="shared" si="3"/>
        <v>100</v>
      </c>
      <c r="J118" s="38" t="s">
        <v>78</v>
      </c>
    </row>
    <row r="119" spans="1:10">
      <c r="A119" s="28"/>
      <c r="B119" s="63"/>
      <c r="C119" s="30">
        <v>3419</v>
      </c>
      <c r="D119" s="31"/>
      <c r="E119" s="32"/>
      <c r="F119" s="158"/>
      <c r="G119" s="175"/>
      <c r="H119" s="158"/>
      <c r="I119" s="175"/>
      <c r="J119" s="92" t="s">
        <v>79</v>
      </c>
    </row>
    <row r="120" spans="1:10">
      <c r="A120" s="18"/>
      <c r="B120" s="52"/>
      <c r="C120" s="20">
        <v>3613</v>
      </c>
      <c r="D120" s="20">
        <v>5139</v>
      </c>
      <c r="E120" s="158">
        <v>14681</v>
      </c>
      <c r="F120" s="161">
        <v>60000</v>
      </c>
      <c r="G120" s="206">
        <f t="shared" si="2"/>
        <v>24.468333333333334</v>
      </c>
      <c r="H120" s="161">
        <v>20000</v>
      </c>
      <c r="I120" s="176">
        <v>73.400000000000006</v>
      </c>
      <c r="J120" s="21" t="s">
        <v>213</v>
      </c>
    </row>
    <row r="121" spans="1:10">
      <c r="A121" s="18"/>
      <c r="B121" s="52"/>
      <c r="C121" s="20">
        <v>3613</v>
      </c>
      <c r="D121" s="20">
        <v>5171</v>
      </c>
      <c r="E121" s="158">
        <v>37970</v>
      </c>
      <c r="F121" s="158">
        <v>0</v>
      </c>
      <c r="G121" s="175">
        <v>0</v>
      </c>
      <c r="H121" s="158">
        <v>37970</v>
      </c>
      <c r="I121" s="180">
        <f t="shared" si="3"/>
        <v>100</v>
      </c>
      <c r="J121" s="21" t="s">
        <v>214</v>
      </c>
    </row>
    <row r="122" spans="1:10">
      <c r="A122" s="28"/>
      <c r="B122" s="63"/>
      <c r="C122" s="30">
        <v>3613</v>
      </c>
      <c r="D122" s="31"/>
      <c r="E122" s="32"/>
      <c r="F122" s="32"/>
      <c r="G122" s="207"/>
      <c r="H122" s="32"/>
      <c r="I122" s="208"/>
      <c r="J122" s="92" t="s">
        <v>80</v>
      </c>
    </row>
    <row r="123" spans="1:10">
      <c r="A123" s="93"/>
      <c r="B123" s="64"/>
      <c r="C123" s="37">
        <v>3631</v>
      </c>
      <c r="D123" s="37">
        <v>5021</v>
      </c>
      <c r="E123" s="161">
        <v>4867</v>
      </c>
      <c r="F123" s="158">
        <v>10725</v>
      </c>
      <c r="G123" s="175">
        <f t="shared" si="2"/>
        <v>45.379953379953378</v>
      </c>
      <c r="H123" s="158">
        <v>4867</v>
      </c>
      <c r="I123" s="175">
        <f t="shared" si="3"/>
        <v>100</v>
      </c>
      <c r="J123" s="38" t="s">
        <v>81</v>
      </c>
    </row>
    <row r="124" spans="1:10">
      <c r="A124" s="18"/>
      <c r="B124" s="52"/>
      <c r="C124" s="20">
        <v>3631</v>
      </c>
      <c r="D124" s="20">
        <v>5139</v>
      </c>
      <c r="E124" s="158">
        <v>29804</v>
      </c>
      <c r="F124" s="158">
        <v>5284</v>
      </c>
      <c r="G124" s="175">
        <f t="shared" si="2"/>
        <v>564.04239212717641</v>
      </c>
      <c r="H124" s="158">
        <v>29628</v>
      </c>
      <c r="I124" s="175">
        <f t="shared" si="3"/>
        <v>100.59403267179694</v>
      </c>
      <c r="J124" s="21" t="s">
        <v>82</v>
      </c>
    </row>
    <row r="125" spans="1:10">
      <c r="A125" s="18"/>
      <c r="B125" s="52"/>
      <c r="C125" s="20">
        <v>3631</v>
      </c>
      <c r="D125" s="20">
        <v>5154</v>
      </c>
      <c r="E125" s="158">
        <v>130530</v>
      </c>
      <c r="F125" s="158">
        <v>74220</v>
      </c>
      <c r="G125" s="175">
        <f t="shared" si="2"/>
        <v>175.86903799514954</v>
      </c>
      <c r="H125" s="158">
        <v>130530</v>
      </c>
      <c r="I125" s="175">
        <f t="shared" si="3"/>
        <v>100</v>
      </c>
      <c r="J125" s="21" t="s">
        <v>83</v>
      </c>
    </row>
    <row r="126" spans="1:10">
      <c r="A126" s="28"/>
      <c r="B126" s="63"/>
      <c r="C126" s="30">
        <v>3631</v>
      </c>
      <c r="D126" s="31"/>
      <c r="E126" s="32"/>
      <c r="F126" s="158"/>
      <c r="G126" s="175"/>
      <c r="H126" s="158"/>
      <c r="I126" s="175"/>
      <c r="J126" s="92" t="s">
        <v>84</v>
      </c>
    </row>
    <row r="127" spans="1:10">
      <c r="A127" s="18"/>
      <c r="B127" s="52"/>
      <c r="C127" s="20">
        <v>3632</v>
      </c>
      <c r="D127" s="20">
        <v>5139</v>
      </c>
      <c r="E127" s="158">
        <v>0</v>
      </c>
      <c r="F127" s="161">
        <v>1396</v>
      </c>
      <c r="G127" s="206">
        <f t="shared" si="2"/>
        <v>0</v>
      </c>
      <c r="H127" s="161">
        <v>0</v>
      </c>
      <c r="I127" s="176">
        <v>0</v>
      </c>
      <c r="J127" s="21" t="s">
        <v>85</v>
      </c>
    </row>
    <row r="128" spans="1:10">
      <c r="A128" s="18"/>
      <c r="B128" s="52"/>
      <c r="C128" s="20">
        <v>3632</v>
      </c>
      <c r="D128" s="20">
        <v>5154</v>
      </c>
      <c r="E128" s="158">
        <v>1677</v>
      </c>
      <c r="F128" s="158">
        <v>1562</v>
      </c>
      <c r="G128" s="175">
        <f t="shared" si="2"/>
        <v>107.36235595390524</v>
      </c>
      <c r="H128" s="158">
        <v>1562</v>
      </c>
      <c r="I128" s="180">
        <f t="shared" si="3"/>
        <v>107.36235595390524</v>
      </c>
      <c r="J128" s="21" t="s">
        <v>86</v>
      </c>
    </row>
    <row r="129" spans="1:13" s="187" customFormat="1">
      <c r="A129" s="188"/>
      <c r="B129" s="189"/>
      <c r="C129" s="190">
        <v>3632</v>
      </c>
      <c r="D129" s="190">
        <v>5169</v>
      </c>
      <c r="E129" s="191">
        <v>0</v>
      </c>
      <c r="F129" s="191">
        <v>3120</v>
      </c>
      <c r="G129" s="192">
        <f t="shared" si="2"/>
        <v>0</v>
      </c>
      <c r="H129" s="193">
        <v>0</v>
      </c>
      <c r="I129" s="217">
        <v>0</v>
      </c>
      <c r="J129" s="181" t="s">
        <v>87</v>
      </c>
      <c r="K129" s="187" t="s">
        <v>221</v>
      </c>
      <c r="M129" s="4"/>
    </row>
    <row r="130" spans="1:13" ht="12" customHeight="1">
      <c r="A130" s="28"/>
      <c r="B130" s="29"/>
      <c r="C130" s="30">
        <v>3632</v>
      </c>
      <c r="D130" s="31"/>
      <c r="E130" s="32"/>
      <c r="F130" s="32"/>
      <c r="G130" s="207"/>
      <c r="H130" s="185"/>
      <c r="I130" s="208"/>
      <c r="J130" s="92" t="s">
        <v>88</v>
      </c>
    </row>
    <row r="131" spans="1:13">
      <c r="A131" s="18"/>
      <c r="B131" s="19"/>
      <c r="C131" s="20">
        <v>3633</v>
      </c>
      <c r="D131" s="20">
        <v>5141</v>
      </c>
      <c r="E131" s="158">
        <v>5717.7</v>
      </c>
      <c r="F131" s="158">
        <v>4100</v>
      </c>
      <c r="G131" s="175">
        <f t="shared" si="2"/>
        <v>139.45609756097562</v>
      </c>
      <c r="H131" s="158">
        <v>5717.7</v>
      </c>
      <c r="I131" s="175">
        <f t="shared" si="3"/>
        <v>100</v>
      </c>
      <c r="J131" s="21" t="s">
        <v>89</v>
      </c>
    </row>
    <row r="132" spans="1:13" ht="12" customHeight="1" thickBot="1">
      <c r="A132" s="18"/>
      <c r="B132" s="52"/>
      <c r="C132" s="66">
        <v>3633</v>
      </c>
      <c r="D132" s="20"/>
      <c r="E132" s="158"/>
      <c r="F132" s="158"/>
      <c r="G132" s="175"/>
      <c r="H132" s="158"/>
      <c r="I132" s="175"/>
      <c r="J132" s="98" t="s">
        <v>90</v>
      </c>
    </row>
    <row r="133" spans="1:13" ht="32.25" customHeight="1" thickBot="1">
      <c r="A133" s="55" t="s">
        <v>1</v>
      </c>
      <c r="B133" s="56" t="s">
        <v>2</v>
      </c>
      <c r="C133" s="57" t="s">
        <v>3</v>
      </c>
      <c r="D133" s="58" t="s">
        <v>4</v>
      </c>
      <c r="E133" s="124" t="s">
        <v>207</v>
      </c>
      <c r="F133" s="124" t="s">
        <v>206</v>
      </c>
      <c r="G133" s="124" t="s">
        <v>205</v>
      </c>
      <c r="H133" s="116" t="s">
        <v>209</v>
      </c>
      <c r="I133" s="124" t="s">
        <v>204</v>
      </c>
      <c r="J133" s="10" t="s">
        <v>5</v>
      </c>
    </row>
    <row r="134" spans="1:13" ht="13.5" customHeight="1">
      <c r="A134" s="18"/>
      <c r="B134" s="40"/>
      <c r="C134" s="20">
        <v>3639</v>
      </c>
      <c r="D134" s="20">
        <v>5011</v>
      </c>
      <c r="E134" s="157">
        <v>49705</v>
      </c>
      <c r="F134" s="194">
        <v>25500</v>
      </c>
      <c r="G134" s="175">
        <f t="shared" si="2"/>
        <v>194.92156862745099</v>
      </c>
      <c r="H134" s="194">
        <v>49705</v>
      </c>
      <c r="I134" s="175">
        <f t="shared" si="3"/>
        <v>100</v>
      </c>
      <c r="J134" s="21" t="s">
        <v>91</v>
      </c>
    </row>
    <row r="135" spans="1:13" ht="13.5" customHeight="1">
      <c r="A135" s="18"/>
      <c r="B135" s="40">
        <v>33113234</v>
      </c>
      <c r="C135" s="20">
        <v>3639</v>
      </c>
      <c r="D135" s="20">
        <v>5011</v>
      </c>
      <c r="E135" s="157">
        <v>52162</v>
      </c>
      <c r="F135" s="194">
        <v>0</v>
      </c>
      <c r="G135" s="175">
        <v>0</v>
      </c>
      <c r="H135" s="194">
        <v>52162</v>
      </c>
      <c r="I135" s="175">
        <f t="shared" si="3"/>
        <v>100</v>
      </c>
      <c r="J135" s="21" t="s">
        <v>91</v>
      </c>
    </row>
    <row r="136" spans="1:13" ht="13.5" customHeight="1">
      <c r="A136" s="18"/>
      <c r="B136" s="40">
        <v>33513234</v>
      </c>
      <c r="C136" s="20">
        <v>3639</v>
      </c>
      <c r="D136" s="20">
        <v>5011</v>
      </c>
      <c r="E136" s="157">
        <v>295541</v>
      </c>
      <c r="F136" s="194">
        <v>0</v>
      </c>
      <c r="G136" s="175">
        <v>0</v>
      </c>
      <c r="H136" s="194">
        <v>295541</v>
      </c>
      <c r="I136" s="175">
        <f t="shared" si="3"/>
        <v>100</v>
      </c>
      <c r="J136" s="21" t="s">
        <v>91</v>
      </c>
    </row>
    <row r="137" spans="1:13" ht="12" customHeight="1">
      <c r="A137" s="18"/>
      <c r="B137" s="40"/>
      <c r="C137" s="20">
        <v>3639</v>
      </c>
      <c r="D137" s="20">
        <v>5031</v>
      </c>
      <c r="E137" s="157">
        <v>8762</v>
      </c>
      <c r="F137" s="194">
        <v>6500</v>
      </c>
      <c r="G137" s="175">
        <f t="shared" si="2"/>
        <v>134.80000000000001</v>
      </c>
      <c r="H137" s="194">
        <v>8762</v>
      </c>
      <c r="I137" s="175">
        <f t="shared" si="3"/>
        <v>100</v>
      </c>
      <c r="J137" s="21" t="s">
        <v>92</v>
      </c>
    </row>
    <row r="138" spans="1:13" ht="12" customHeight="1">
      <c r="A138" s="18"/>
      <c r="B138" s="40">
        <v>33113234</v>
      </c>
      <c r="C138" s="20">
        <v>3639</v>
      </c>
      <c r="D138" s="20">
        <v>5031</v>
      </c>
      <c r="E138" s="157">
        <v>13037</v>
      </c>
      <c r="F138" s="194">
        <v>0</v>
      </c>
      <c r="G138" s="175">
        <v>0</v>
      </c>
      <c r="H138" s="194">
        <v>13037</v>
      </c>
      <c r="I138" s="175">
        <f t="shared" si="3"/>
        <v>100</v>
      </c>
      <c r="J138" s="21" t="s">
        <v>92</v>
      </c>
    </row>
    <row r="139" spans="1:13" ht="12" customHeight="1">
      <c r="A139" s="18"/>
      <c r="B139" s="40">
        <v>33513234</v>
      </c>
      <c r="C139" s="20">
        <v>3639</v>
      </c>
      <c r="D139" s="20">
        <v>5031</v>
      </c>
      <c r="E139" s="157">
        <v>73883</v>
      </c>
      <c r="F139" s="194">
        <v>0</v>
      </c>
      <c r="G139" s="175">
        <v>0</v>
      </c>
      <c r="H139" s="194">
        <v>73883</v>
      </c>
      <c r="I139" s="175">
        <f t="shared" ref="I139:I204" si="5">E139/H139*100</f>
        <v>100</v>
      </c>
      <c r="J139" s="21" t="s">
        <v>92</v>
      </c>
    </row>
    <row r="140" spans="1:13" ht="14.25" customHeight="1">
      <c r="A140" s="18"/>
      <c r="B140" s="40"/>
      <c r="C140" s="20">
        <v>3639</v>
      </c>
      <c r="D140" s="20">
        <v>5032</v>
      </c>
      <c r="E140" s="157">
        <v>-39</v>
      </c>
      <c r="F140" s="194">
        <v>2300</v>
      </c>
      <c r="G140" s="175">
        <f t="shared" ref="G140:G204" si="6">E140/F140*100</f>
        <v>-1.6956521739130437</v>
      </c>
      <c r="H140" s="194">
        <v>-39</v>
      </c>
      <c r="I140" s="175">
        <f t="shared" si="5"/>
        <v>100</v>
      </c>
      <c r="J140" s="21" t="s">
        <v>93</v>
      </c>
    </row>
    <row r="141" spans="1:13" ht="14.25" customHeight="1">
      <c r="A141" s="18"/>
      <c r="B141" s="40">
        <v>33113234</v>
      </c>
      <c r="C141" s="20">
        <v>3639</v>
      </c>
      <c r="D141" s="20">
        <v>5032</v>
      </c>
      <c r="E141" s="157">
        <v>4691</v>
      </c>
      <c r="F141" s="194">
        <v>0</v>
      </c>
      <c r="G141" s="175">
        <v>0</v>
      </c>
      <c r="H141" s="194">
        <v>4691</v>
      </c>
      <c r="I141" s="175">
        <f t="shared" si="5"/>
        <v>100</v>
      </c>
      <c r="J141" s="21" t="s">
        <v>93</v>
      </c>
    </row>
    <row r="142" spans="1:13" ht="14.25" customHeight="1">
      <c r="A142" s="18"/>
      <c r="B142" s="40">
        <v>33513234</v>
      </c>
      <c r="C142" s="20">
        <v>3639</v>
      </c>
      <c r="D142" s="20">
        <v>5032</v>
      </c>
      <c r="E142" s="157">
        <v>26598</v>
      </c>
      <c r="F142" s="194">
        <v>0</v>
      </c>
      <c r="G142" s="175">
        <v>0</v>
      </c>
      <c r="H142" s="194">
        <v>26598</v>
      </c>
      <c r="I142" s="175">
        <f t="shared" si="5"/>
        <v>100</v>
      </c>
      <c r="J142" s="21" t="s">
        <v>93</v>
      </c>
    </row>
    <row r="143" spans="1:13">
      <c r="A143" s="18"/>
      <c r="B143" s="40"/>
      <c r="C143" s="20">
        <v>3639</v>
      </c>
      <c r="D143" s="20">
        <v>5139</v>
      </c>
      <c r="E143" s="157">
        <v>30200</v>
      </c>
      <c r="F143" s="194">
        <v>15000</v>
      </c>
      <c r="G143" s="175">
        <f t="shared" si="6"/>
        <v>201.33333333333331</v>
      </c>
      <c r="H143" s="194">
        <v>30200</v>
      </c>
      <c r="I143" s="175">
        <f t="shared" si="5"/>
        <v>100</v>
      </c>
      <c r="J143" s="21" t="s">
        <v>94</v>
      </c>
    </row>
    <row r="144" spans="1:13">
      <c r="A144" s="18"/>
      <c r="B144" s="40"/>
      <c r="C144" s="20">
        <v>3639</v>
      </c>
      <c r="D144" s="20">
        <v>5169</v>
      </c>
      <c r="E144" s="157">
        <v>6574</v>
      </c>
      <c r="F144" s="194">
        <v>12500</v>
      </c>
      <c r="G144" s="175">
        <f t="shared" si="6"/>
        <v>52.592000000000006</v>
      </c>
      <c r="H144" s="194">
        <v>6574</v>
      </c>
      <c r="I144" s="175">
        <f t="shared" si="5"/>
        <v>100</v>
      </c>
      <c r="J144" s="21" t="s">
        <v>95</v>
      </c>
      <c r="M144" s="187"/>
    </row>
    <row r="145" spans="1:10">
      <c r="A145" s="18"/>
      <c r="B145" s="52"/>
      <c r="C145" s="20">
        <v>3639</v>
      </c>
      <c r="D145" s="20">
        <v>5171</v>
      </c>
      <c r="E145" s="157">
        <v>30233</v>
      </c>
      <c r="F145" s="194">
        <v>75000</v>
      </c>
      <c r="G145" s="175">
        <f t="shared" si="6"/>
        <v>40.31066666666667</v>
      </c>
      <c r="H145" s="194">
        <v>30233</v>
      </c>
      <c r="I145" s="175">
        <f t="shared" si="5"/>
        <v>100</v>
      </c>
      <c r="J145" s="21" t="s">
        <v>96</v>
      </c>
    </row>
    <row r="146" spans="1:10">
      <c r="A146" s="28"/>
      <c r="B146" s="63"/>
      <c r="C146" s="30">
        <v>3639</v>
      </c>
      <c r="D146" s="31"/>
      <c r="E146" s="32"/>
      <c r="F146" s="32"/>
      <c r="G146" s="207"/>
      <c r="H146" s="32"/>
      <c r="I146" s="208"/>
      <c r="J146" s="92" t="s">
        <v>97</v>
      </c>
    </row>
    <row r="147" spans="1:10">
      <c r="A147" s="18"/>
      <c r="B147" s="52"/>
      <c r="C147" s="20">
        <v>3721</v>
      </c>
      <c r="D147" s="20">
        <v>5137</v>
      </c>
      <c r="E147" s="158">
        <v>12947</v>
      </c>
      <c r="F147" s="158">
        <v>0</v>
      </c>
      <c r="G147" s="175">
        <v>0</v>
      </c>
      <c r="H147" s="158">
        <v>12947</v>
      </c>
      <c r="I147" s="175">
        <f t="shared" si="5"/>
        <v>100</v>
      </c>
      <c r="J147" s="21" t="s">
        <v>182</v>
      </c>
    </row>
    <row r="148" spans="1:10">
      <c r="A148" s="18"/>
      <c r="B148" s="52"/>
      <c r="C148" s="20">
        <v>3721</v>
      </c>
      <c r="D148" s="20">
        <v>5169</v>
      </c>
      <c r="E148" s="158">
        <v>99699.6</v>
      </c>
      <c r="F148" s="158">
        <v>100000</v>
      </c>
      <c r="G148" s="175">
        <f t="shared" si="6"/>
        <v>99.699600000000004</v>
      </c>
      <c r="H148" s="158">
        <v>100000</v>
      </c>
      <c r="I148" s="175">
        <f t="shared" si="5"/>
        <v>99.699600000000004</v>
      </c>
      <c r="J148" s="21" t="s">
        <v>98</v>
      </c>
    </row>
    <row r="149" spans="1:10">
      <c r="A149" s="28"/>
      <c r="B149" s="63"/>
      <c r="C149" s="30">
        <v>3721</v>
      </c>
      <c r="D149" s="31"/>
      <c r="E149" s="32"/>
      <c r="F149" s="158"/>
      <c r="G149" s="175"/>
      <c r="H149" s="158"/>
      <c r="I149" s="175"/>
      <c r="J149" s="92" t="s">
        <v>99</v>
      </c>
    </row>
    <row r="150" spans="1:10">
      <c r="A150" s="93"/>
      <c r="B150" s="64"/>
      <c r="C150" s="37">
        <v>3722</v>
      </c>
      <c r="D150" s="37">
        <v>5138</v>
      </c>
      <c r="E150" s="161">
        <v>4538</v>
      </c>
      <c r="F150" s="161">
        <v>4000</v>
      </c>
      <c r="G150" s="206">
        <f t="shared" si="6"/>
        <v>113.45</v>
      </c>
      <c r="H150" s="161">
        <v>4538</v>
      </c>
      <c r="I150" s="176">
        <f t="shared" si="5"/>
        <v>100</v>
      </c>
      <c r="J150" s="38" t="s">
        <v>100</v>
      </c>
    </row>
    <row r="151" spans="1:10">
      <c r="A151" s="18"/>
      <c r="B151" s="52"/>
      <c r="C151" s="20">
        <v>3722</v>
      </c>
      <c r="D151" s="20">
        <v>5169</v>
      </c>
      <c r="E151" s="158">
        <v>229491.7</v>
      </c>
      <c r="F151" s="158">
        <v>246000</v>
      </c>
      <c r="G151" s="175">
        <f t="shared" si="6"/>
        <v>93.289308943089438</v>
      </c>
      <c r="H151" s="158">
        <v>229491.7</v>
      </c>
      <c r="I151" s="180">
        <f t="shared" si="5"/>
        <v>100</v>
      </c>
      <c r="J151" s="21" t="s">
        <v>101</v>
      </c>
    </row>
    <row r="152" spans="1:10">
      <c r="A152" s="18"/>
      <c r="B152" s="52"/>
      <c r="C152" s="20">
        <v>3722</v>
      </c>
      <c r="D152" s="20">
        <v>5171</v>
      </c>
      <c r="E152" s="158">
        <v>3630</v>
      </c>
      <c r="F152" s="158">
        <v>5000</v>
      </c>
      <c r="G152" s="175">
        <f t="shared" si="6"/>
        <v>72.599999999999994</v>
      </c>
      <c r="H152" s="158">
        <v>3630</v>
      </c>
      <c r="I152" s="180">
        <f t="shared" si="5"/>
        <v>100</v>
      </c>
      <c r="J152" s="21" t="s">
        <v>102</v>
      </c>
    </row>
    <row r="153" spans="1:10">
      <c r="A153" s="28"/>
      <c r="B153" s="63"/>
      <c r="C153" s="30">
        <v>3722</v>
      </c>
      <c r="D153" s="31"/>
      <c r="E153" s="185"/>
      <c r="F153" s="32"/>
      <c r="G153" s="207"/>
      <c r="H153" s="32"/>
      <c r="I153" s="208"/>
      <c r="J153" s="92" t="s">
        <v>103</v>
      </c>
    </row>
    <row r="154" spans="1:10">
      <c r="A154" s="93"/>
      <c r="B154" s="64"/>
      <c r="C154" s="37">
        <v>3745</v>
      </c>
      <c r="D154" s="37">
        <v>5139</v>
      </c>
      <c r="E154" s="158">
        <v>0</v>
      </c>
      <c r="F154" s="158">
        <v>72500</v>
      </c>
      <c r="G154" s="175">
        <f t="shared" si="6"/>
        <v>0</v>
      </c>
      <c r="H154" s="158">
        <v>0</v>
      </c>
      <c r="I154" s="175">
        <v>0</v>
      </c>
      <c r="J154" s="21" t="s">
        <v>104</v>
      </c>
    </row>
    <row r="155" spans="1:10">
      <c r="A155" s="18"/>
      <c r="B155" s="52"/>
      <c r="C155" s="20">
        <v>3745</v>
      </c>
      <c r="D155" s="20">
        <v>5169</v>
      </c>
      <c r="E155" s="158">
        <v>0</v>
      </c>
      <c r="F155" s="158">
        <v>6500</v>
      </c>
      <c r="G155" s="175">
        <f t="shared" si="6"/>
        <v>0</v>
      </c>
      <c r="H155" s="158">
        <v>0</v>
      </c>
      <c r="I155" s="175">
        <v>0</v>
      </c>
      <c r="J155" s="21" t="s">
        <v>167</v>
      </c>
    </row>
    <row r="156" spans="1:10">
      <c r="A156" s="18"/>
      <c r="B156" s="52"/>
      <c r="C156" s="20">
        <v>3745</v>
      </c>
      <c r="D156" s="20">
        <v>6121</v>
      </c>
      <c r="E156" s="158">
        <v>104873</v>
      </c>
      <c r="F156" s="158">
        <v>0</v>
      </c>
      <c r="G156" s="175">
        <v>0</v>
      </c>
      <c r="H156" s="158">
        <v>104873</v>
      </c>
      <c r="I156" s="175">
        <f t="shared" si="5"/>
        <v>100</v>
      </c>
      <c r="J156" s="21" t="s">
        <v>183</v>
      </c>
    </row>
    <row r="157" spans="1:10">
      <c r="A157" s="95"/>
      <c r="B157" s="67"/>
      <c r="C157" s="30">
        <v>3745</v>
      </c>
      <c r="D157" s="30"/>
      <c r="E157" s="32"/>
      <c r="F157" s="158"/>
      <c r="G157" s="175"/>
      <c r="H157" s="158"/>
      <c r="I157" s="175"/>
      <c r="J157" s="92" t="s">
        <v>105</v>
      </c>
    </row>
    <row r="158" spans="1:10">
      <c r="A158" s="96"/>
      <c r="B158" s="68"/>
      <c r="C158" s="20">
        <v>5512</v>
      </c>
      <c r="D158" s="20">
        <v>5019</v>
      </c>
      <c r="E158" s="183">
        <v>1178</v>
      </c>
      <c r="F158" s="161">
        <v>401</v>
      </c>
      <c r="G158" s="206">
        <f t="shared" si="6"/>
        <v>293.76558603491276</v>
      </c>
      <c r="H158" s="161">
        <v>1178</v>
      </c>
      <c r="I158" s="176">
        <f t="shared" si="5"/>
        <v>100</v>
      </c>
      <c r="J158" s="21" t="s">
        <v>163</v>
      </c>
    </row>
    <row r="159" spans="1:10">
      <c r="A159" s="96"/>
      <c r="B159" s="68"/>
      <c r="C159" s="20">
        <v>5512</v>
      </c>
      <c r="D159" s="20">
        <v>5039</v>
      </c>
      <c r="E159" s="159">
        <v>401</v>
      </c>
      <c r="F159" s="158">
        <v>1178</v>
      </c>
      <c r="G159" s="175">
        <f t="shared" si="6"/>
        <v>34.040747028862476</v>
      </c>
      <c r="H159" s="158">
        <v>401</v>
      </c>
      <c r="I159" s="180">
        <f t="shared" si="5"/>
        <v>100</v>
      </c>
      <c r="J159" s="21" t="s">
        <v>163</v>
      </c>
    </row>
    <row r="160" spans="1:10">
      <c r="A160" s="96"/>
      <c r="B160" s="68"/>
      <c r="C160" s="20">
        <v>5512</v>
      </c>
      <c r="D160" s="20">
        <v>5137</v>
      </c>
      <c r="E160" s="159">
        <v>11156</v>
      </c>
      <c r="F160" s="158">
        <v>14000</v>
      </c>
      <c r="G160" s="175">
        <f t="shared" si="6"/>
        <v>79.685714285714283</v>
      </c>
      <c r="H160" s="158">
        <v>11156</v>
      </c>
      <c r="I160" s="180">
        <f t="shared" si="5"/>
        <v>100</v>
      </c>
      <c r="J160" s="21" t="s">
        <v>106</v>
      </c>
    </row>
    <row r="161" spans="1:10">
      <c r="A161" s="96"/>
      <c r="B161" s="52">
        <v>8</v>
      </c>
      <c r="C161" s="20">
        <v>5512</v>
      </c>
      <c r="D161" s="20">
        <v>5137</v>
      </c>
      <c r="E161" s="159">
        <v>10000</v>
      </c>
      <c r="F161" s="158">
        <v>0</v>
      </c>
      <c r="G161" s="175">
        <v>0</v>
      </c>
      <c r="H161" s="158">
        <v>10000</v>
      </c>
      <c r="I161" s="180">
        <f t="shared" si="5"/>
        <v>100</v>
      </c>
      <c r="J161" s="181" t="s">
        <v>215</v>
      </c>
    </row>
    <row r="162" spans="1:10">
      <c r="A162" s="18"/>
      <c r="B162" s="52"/>
      <c r="C162" s="20">
        <v>5512</v>
      </c>
      <c r="D162" s="20">
        <v>5139</v>
      </c>
      <c r="E162" s="157">
        <v>15253</v>
      </c>
      <c r="F162" s="194">
        <v>28420</v>
      </c>
      <c r="G162" s="175">
        <f t="shared" si="6"/>
        <v>53.669950738916263</v>
      </c>
      <c r="H162" s="194">
        <v>15253</v>
      </c>
      <c r="I162" s="180">
        <f t="shared" si="5"/>
        <v>100</v>
      </c>
      <c r="J162" s="181" t="s">
        <v>85</v>
      </c>
    </row>
    <row r="163" spans="1:10">
      <c r="A163" s="18"/>
      <c r="B163" s="52">
        <v>8</v>
      </c>
      <c r="C163" s="20">
        <v>5512</v>
      </c>
      <c r="D163" s="20">
        <v>5139</v>
      </c>
      <c r="E163" s="157">
        <v>1000</v>
      </c>
      <c r="F163" s="194">
        <v>0</v>
      </c>
      <c r="G163" s="175">
        <v>0</v>
      </c>
      <c r="H163" s="194">
        <v>1000</v>
      </c>
      <c r="I163" s="180">
        <f t="shared" si="5"/>
        <v>100</v>
      </c>
      <c r="J163" s="181" t="s">
        <v>85</v>
      </c>
    </row>
    <row r="164" spans="1:10">
      <c r="A164" s="18"/>
      <c r="B164" s="52"/>
      <c r="C164" s="20">
        <v>5512</v>
      </c>
      <c r="D164" s="20">
        <v>5156</v>
      </c>
      <c r="E164" s="157">
        <v>16462</v>
      </c>
      <c r="F164" s="194">
        <v>0</v>
      </c>
      <c r="G164" s="175">
        <v>0</v>
      </c>
      <c r="H164" s="194">
        <v>16462</v>
      </c>
      <c r="I164" s="180">
        <f t="shared" si="5"/>
        <v>100</v>
      </c>
      <c r="J164" s="21" t="s">
        <v>179</v>
      </c>
    </row>
    <row r="165" spans="1:10">
      <c r="A165" s="18"/>
      <c r="B165" s="52"/>
      <c r="C165" s="20">
        <v>5512</v>
      </c>
      <c r="D165" s="20">
        <v>5169</v>
      </c>
      <c r="E165" s="157">
        <v>1250</v>
      </c>
      <c r="F165" s="194">
        <v>35000</v>
      </c>
      <c r="G165" s="175">
        <f t="shared" si="6"/>
        <v>3.5714285714285712</v>
      </c>
      <c r="H165" s="194">
        <v>1250</v>
      </c>
      <c r="I165" s="180">
        <f t="shared" si="5"/>
        <v>100</v>
      </c>
      <c r="J165" s="181" t="s">
        <v>174</v>
      </c>
    </row>
    <row r="166" spans="1:10">
      <c r="A166" s="18"/>
      <c r="B166" s="52"/>
      <c r="C166" s="20">
        <v>5512</v>
      </c>
      <c r="D166" s="20">
        <v>5171</v>
      </c>
      <c r="E166" s="194">
        <v>10110</v>
      </c>
      <c r="F166" s="194">
        <v>11000</v>
      </c>
      <c r="G166" s="175">
        <f t="shared" si="6"/>
        <v>91.909090909090907</v>
      </c>
      <c r="H166" s="194">
        <v>10110</v>
      </c>
      <c r="I166" s="180">
        <f t="shared" si="5"/>
        <v>100</v>
      </c>
      <c r="J166" s="21" t="s">
        <v>216</v>
      </c>
    </row>
    <row r="167" spans="1:10">
      <c r="A167" s="18"/>
      <c r="B167" s="52">
        <v>14004</v>
      </c>
      <c r="C167" s="20">
        <v>5512</v>
      </c>
      <c r="D167" s="20">
        <v>5171</v>
      </c>
      <c r="E167" s="194">
        <v>2130</v>
      </c>
      <c r="F167" s="194">
        <v>0</v>
      </c>
      <c r="G167" s="175">
        <v>0</v>
      </c>
      <c r="H167" s="194">
        <v>2130</v>
      </c>
      <c r="I167" s="180">
        <f t="shared" si="5"/>
        <v>100</v>
      </c>
      <c r="J167" s="181" t="s">
        <v>217</v>
      </c>
    </row>
    <row r="168" spans="1:10">
      <c r="A168" s="18"/>
      <c r="B168" s="52"/>
      <c r="C168" s="20">
        <v>5512</v>
      </c>
      <c r="D168" s="20">
        <v>5229</v>
      </c>
      <c r="E168" s="194">
        <v>65000</v>
      </c>
      <c r="F168" s="194">
        <v>0</v>
      </c>
      <c r="G168" s="175">
        <v>0</v>
      </c>
      <c r="H168" s="194">
        <v>65000</v>
      </c>
      <c r="I168" s="180">
        <f t="shared" si="5"/>
        <v>100</v>
      </c>
      <c r="J168" s="21" t="s">
        <v>184</v>
      </c>
    </row>
    <row r="169" spans="1:10">
      <c r="A169" s="28"/>
      <c r="B169" s="63"/>
      <c r="C169" s="30">
        <v>5512</v>
      </c>
      <c r="D169" s="31"/>
      <c r="E169" s="32"/>
      <c r="F169" s="32"/>
      <c r="G169" s="207"/>
      <c r="H169" s="32"/>
      <c r="I169" s="208"/>
      <c r="J169" s="92" t="s">
        <v>107</v>
      </c>
    </row>
    <row r="170" spans="1:10">
      <c r="A170" s="93"/>
      <c r="B170" s="64"/>
      <c r="C170" s="20">
        <v>6112</v>
      </c>
      <c r="D170" s="37">
        <v>5021</v>
      </c>
      <c r="E170" s="161">
        <v>0</v>
      </c>
      <c r="F170" s="158">
        <v>300</v>
      </c>
      <c r="G170" s="175">
        <v>0</v>
      </c>
      <c r="H170" s="158">
        <v>0</v>
      </c>
      <c r="I170" s="175">
        <v>0</v>
      </c>
      <c r="J170" s="38" t="s">
        <v>108</v>
      </c>
    </row>
    <row r="171" spans="1:10">
      <c r="A171" s="18"/>
      <c r="B171" s="52"/>
      <c r="C171" s="20">
        <v>6112</v>
      </c>
      <c r="D171" s="20">
        <v>5023</v>
      </c>
      <c r="E171" s="158">
        <v>556887</v>
      </c>
      <c r="F171" s="158">
        <v>580000</v>
      </c>
      <c r="G171" s="175">
        <f t="shared" si="6"/>
        <v>96.015000000000001</v>
      </c>
      <c r="H171" s="158">
        <v>556887</v>
      </c>
      <c r="I171" s="175">
        <f t="shared" si="5"/>
        <v>100</v>
      </c>
      <c r="J171" s="21" t="s">
        <v>109</v>
      </c>
    </row>
    <row r="172" spans="1:10">
      <c r="A172" s="18"/>
      <c r="B172" s="52"/>
      <c r="C172" s="20">
        <v>6112</v>
      </c>
      <c r="D172" s="20">
        <v>5031</v>
      </c>
      <c r="E172" s="158">
        <v>97595</v>
      </c>
      <c r="F172" s="158">
        <v>111800</v>
      </c>
      <c r="G172" s="175">
        <f t="shared" si="6"/>
        <v>87.294275491949918</v>
      </c>
      <c r="H172" s="158">
        <v>97595</v>
      </c>
      <c r="I172" s="175">
        <f t="shared" si="5"/>
        <v>100</v>
      </c>
      <c r="J172" s="21" t="s">
        <v>110</v>
      </c>
    </row>
    <row r="173" spans="1:10">
      <c r="A173" s="18"/>
      <c r="B173" s="52"/>
      <c r="C173" s="20">
        <v>6112</v>
      </c>
      <c r="D173" s="20">
        <v>5032</v>
      </c>
      <c r="E173" s="158">
        <v>51639</v>
      </c>
      <c r="F173" s="158">
        <v>52500</v>
      </c>
      <c r="G173" s="175">
        <f t="shared" si="6"/>
        <v>98.36</v>
      </c>
      <c r="H173" s="158">
        <v>52500</v>
      </c>
      <c r="I173" s="175">
        <f t="shared" si="5"/>
        <v>98.36</v>
      </c>
      <c r="J173" s="21" t="s">
        <v>111</v>
      </c>
    </row>
    <row r="174" spans="1:10">
      <c r="A174" s="28"/>
      <c r="B174" s="63"/>
      <c r="C174" s="30">
        <v>6112</v>
      </c>
      <c r="D174" s="31"/>
      <c r="E174" s="32"/>
      <c r="F174" s="158"/>
      <c r="G174" s="175"/>
      <c r="H174" s="158"/>
      <c r="I174" s="175"/>
      <c r="J174" s="92" t="s">
        <v>112</v>
      </c>
    </row>
    <row r="175" spans="1:10">
      <c r="A175" s="97"/>
      <c r="B175" s="36">
        <v>98071</v>
      </c>
      <c r="C175" s="20">
        <v>6114</v>
      </c>
      <c r="D175" s="20">
        <v>5021</v>
      </c>
      <c r="E175" s="158">
        <v>20915</v>
      </c>
      <c r="F175" s="161">
        <v>0</v>
      </c>
      <c r="G175" s="206">
        <v>0</v>
      </c>
      <c r="H175" s="161">
        <v>20915</v>
      </c>
      <c r="I175" s="176">
        <f t="shared" si="5"/>
        <v>100</v>
      </c>
      <c r="J175" s="21" t="s">
        <v>186</v>
      </c>
    </row>
    <row r="176" spans="1:10">
      <c r="A176" s="97"/>
      <c r="B176" s="19">
        <v>98071</v>
      </c>
      <c r="C176" s="20">
        <v>6114</v>
      </c>
      <c r="D176" s="20">
        <v>5139</v>
      </c>
      <c r="E176" s="158">
        <v>514</v>
      </c>
      <c r="F176" s="158">
        <v>0</v>
      </c>
      <c r="G176" s="175">
        <v>0</v>
      </c>
      <c r="H176" s="158">
        <v>514</v>
      </c>
      <c r="I176" s="180">
        <f t="shared" si="5"/>
        <v>100</v>
      </c>
      <c r="J176" s="21" t="s">
        <v>187</v>
      </c>
    </row>
    <row r="177" spans="1:11">
      <c r="A177" s="97"/>
      <c r="B177" s="19">
        <v>98071</v>
      </c>
      <c r="C177" s="20">
        <v>6114</v>
      </c>
      <c r="D177" s="20">
        <v>5153</v>
      </c>
      <c r="E177" s="158">
        <v>2028</v>
      </c>
      <c r="F177" s="158">
        <v>0</v>
      </c>
      <c r="G177" s="175">
        <v>0</v>
      </c>
      <c r="H177" s="158">
        <v>2028</v>
      </c>
      <c r="I177" s="180">
        <f t="shared" si="5"/>
        <v>100</v>
      </c>
      <c r="J177" s="21" t="s">
        <v>188</v>
      </c>
    </row>
    <row r="178" spans="1:11">
      <c r="A178" s="97"/>
      <c r="B178" s="19">
        <v>98071</v>
      </c>
      <c r="C178" s="20">
        <v>6114</v>
      </c>
      <c r="D178" s="20">
        <v>5154</v>
      </c>
      <c r="E178" s="158">
        <v>601</v>
      </c>
      <c r="F178" s="158">
        <v>0</v>
      </c>
      <c r="G178" s="175">
        <v>0</v>
      </c>
      <c r="H178" s="158">
        <v>601</v>
      </c>
      <c r="I178" s="180">
        <f t="shared" si="5"/>
        <v>100</v>
      </c>
      <c r="J178" s="21" t="s">
        <v>189</v>
      </c>
    </row>
    <row r="179" spans="1:11">
      <c r="A179" s="97"/>
      <c r="B179" s="19">
        <v>98071</v>
      </c>
      <c r="C179" s="20">
        <v>6114</v>
      </c>
      <c r="D179" s="20">
        <v>5173</v>
      </c>
      <c r="E179" s="158">
        <v>1013</v>
      </c>
      <c r="F179" s="158">
        <v>0</v>
      </c>
      <c r="G179" s="175">
        <v>0</v>
      </c>
      <c r="H179" s="158">
        <v>1013</v>
      </c>
      <c r="I179" s="180">
        <f t="shared" si="5"/>
        <v>100</v>
      </c>
      <c r="J179" s="21" t="s">
        <v>190</v>
      </c>
    </row>
    <row r="180" spans="1:11">
      <c r="A180" s="97"/>
      <c r="B180" s="19">
        <v>98071</v>
      </c>
      <c r="C180" s="20">
        <v>6114</v>
      </c>
      <c r="D180" s="20">
        <v>5175</v>
      </c>
      <c r="E180" s="158">
        <v>1848</v>
      </c>
      <c r="F180" s="158">
        <v>0</v>
      </c>
      <c r="G180" s="175">
        <v>0</v>
      </c>
      <c r="H180" s="158">
        <v>1848</v>
      </c>
      <c r="I180" s="180">
        <f t="shared" si="5"/>
        <v>100</v>
      </c>
      <c r="J180" s="21" t="s">
        <v>191</v>
      </c>
    </row>
    <row r="181" spans="1:11">
      <c r="A181" s="146"/>
      <c r="B181" s="29"/>
      <c r="C181" s="30">
        <v>6114</v>
      </c>
      <c r="D181" s="143"/>
      <c r="E181" s="162"/>
      <c r="F181" s="32"/>
      <c r="G181" s="207"/>
      <c r="H181" s="32"/>
      <c r="I181" s="208"/>
      <c r="J181" s="135" t="s">
        <v>185</v>
      </c>
    </row>
    <row r="182" spans="1:11">
      <c r="A182" s="97"/>
      <c r="B182" s="19">
        <v>98008</v>
      </c>
      <c r="C182" s="20">
        <v>6118</v>
      </c>
      <c r="D182" s="20">
        <v>5021</v>
      </c>
      <c r="E182" s="158">
        <v>25229</v>
      </c>
      <c r="F182" s="158">
        <v>25229</v>
      </c>
      <c r="G182" s="175">
        <f t="shared" si="6"/>
        <v>100</v>
      </c>
      <c r="H182" s="158">
        <v>25229</v>
      </c>
      <c r="I182" s="175">
        <f t="shared" si="5"/>
        <v>100</v>
      </c>
      <c r="J182" s="21" t="s">
        <v>168</v>
      </c>
    </row>
    <row r="183" spans="1:11">
      <c r="A183" s="97"/>
      <c r="B183" s="19">
        <v>98008</v>
      </c>
      <c r="C183" s="20">
        <v>6118</v>
      </c>
      <c r="D183" s="20">
        <v>5139</v>
      </c>
      <c r="E183" s="158">
        <v>604</v>
      </c>
      <c r="F183" s="158">
        <v>604</v>
      </c>
      <c r="G183" s="175">
        <f t="shared" si="6"/>
        <v>100</v>
      </c>
      <c r="H183" s="158">
        <v>604</v>
      </c>
      <c r="I183" s="175">
        <f t="shared" si="5"/>
        <v>100</v>
      </c>
      <c r="J183" s="21" t="s">
        <v>113</v>
      </c>
    </row>
    <row r="184" spans="1:11">
      <c r="A184" s="97"/>
      <c r="B184" s="19">
        <v>98008</v>
      </c>
      <c r="C184" s="20">
        <v>6118</v>
      </c>
      <c r="D184" s="20">
        <v>5153</v>
      </c>
      <c r="E184" s="158">
        <v>4953</v>
      </c>
      <c r="F184" s="158">
        <v>4953</v>
      </c>
      <c r="G184" s="175">
        <f t="shared" si="6"/>
        <v>100</v>
      </c>
      <c r="H184" s="158">
        <v>4953</v>
      </c>
      <c r="I184" s="175">
        <f t="shared" si="5"/>
        <v>100</v>
      </c>
      <c r="J184" s="21" t="s">
        <v>114</v>
      </c>
    </row>
    <row r="185" spans="1:11">
      <c r="A185" s="97"/>
      <c r="B185" s="19">
        <v>98008</v>
      </c>
      <c r="C185" s="20">
        <v>6118</v>
      </c>
      <c r="D185" s="20">
        <v>5154</v>
      </c>
      <c r="E185" s="158">
        <v>872</v>
      </c>
      <c r="F185" s="158">
        <v>872</v>
      </c>
      <c r="G185" s="175">
        <f t="shared" si="6"/>
        <v>100</v>
      </c>
      <c r="H185" s="158">
        <v>872</v>
      </c>
      <c r="I185" s="175">
        <f t="shared" si="5"/>
        <v>100</v>
      </c>
      <c r="J185" s="21" t="s">
        <v>115</v>
      </c>
    </row>
    <row r="186" spans="1:11">
      <c r="A186" s="97"/>
      <c r="B186" s="19">
        <v>98008</v>
      </c>
      <c r="C186" s="20">
        <v>6118</v>
      </c>
      <c r="D186" s="20">
        <v>5173</v>
      </c>
      <c r="E186" s="158">
        <v>1252</v>
      </c>
      <c r="F186" s="158">
        <v>1252</v>
      </c>
      <c r="G186" s="175">
        <f t="shared" si="6"/>
        <v>100</v>
      </c>
      <c r="H186" s="158">
        <v>1252</v>
      </c>
      <c r="I186" s="175">
        <f t="shared" si="5"/>
        <v>100</v>
      </c>
      <c r="J186" s="21" t="s">
        <v>116</v>
      </c>
      <c r="K186" s="5"/>
    </row>
    <row r="187" spans="1:11">
      <c r="A187" s="97"/>
      <c r="B187" s="19">
        <v>98008</v>
      </c>
      <c r="C187" s="20">
        <v>6118</v>
      </c>
      <c r="D187" s="20">
        <v>5175</v>
      </c>
      <c r="E187" s="158">
        <v>3960</v>
      </c>
      <c r="F187" s="158">
        <v>3960</v>
      </c>
      <c r="G187" s="175">
        <f t="shared" si="6"/>
        <v>100</v>
      </c>
      <c r="H187" s="158">
        <v>3960</v>
      </c>
      <c r="I187" s="175">
        <f t="shared" si="5"/>
        <v>100</v>
      </c>
      <c r="J187" s="21" t="s">
        <v>117</v>
      </c>
    </row>
    <row r="188" spans="1:11">
      <c r="A188" s="18"/>
      <c r="B188" s="52"/>
      <c r="C188" s="66">
        <v>6118</v>
      </c>
      <c r="D188" s="20"/>
      <c r="E188" s="158"/>
      <c r="F188" s="158"/>
      <c r="G188" s="175"/>
      <c r="H188" s="158"/>
      <c r="I188" s="175"/>
      <c r="J188" s="98" t="s">
        <v>21</v>
      </c>
    </row>
    <row r="189" spans="1:11">
      <c r="A189" s="93"/>
      <c r="B189" s="64"/>
      <c r="C189" s="37">
        <v>6171</v>
      </c>
      <c r="D189" s="37">
        <v>5011</v>
      </c>
      <c r="E189" s="183">
        <v>672688</v>
      </c>
      <c r="F189" s="161">
        <v>741832.74</v>
      </c>
      <c r="G189" s="206">
        <f t="shared" si="6"/>
        <v>90.679200812840904</v>
      </c>
      <c r="H189" s="161">
        <v>672688</v>
      </c>
      <c r="I189" s="176">
        <f t="shared" si="5"/>
        <v>100</v>
      </c>
      <c r="J189" s="38" t="s">
        <v>118</v>
      </c>
    </row>
    <row r="190" spans="1:11">
      <c r="A190" s="18"/>
      <c r="B190" s="52"/>
      <c r="C190" s="20">
        <v>6171</v>
      </c>
      <c r="D190" s="20">
        <v>5021</v>
      </c>
      <c r="E190" s="159">
        <v>18392</v>
      </c>
      <c r="F190" s="158">
        <v>10000</v>
      </c>
      <c r="G190" s="175">
        <f t="shared" si="6"/>
        <v>183.92</v>
      </c>
      <c r="H190" s="158">
        <v>18392</v>
      </c>
      <c r="I190" s="180">
        <f t="shared" si="5"/>
        <v>100</v>
      </c>
      <c r="J190" s="21" t="s">
        <v>119</v>
      </c>
    </row>
    <row r="191" spans="1:11">
      <c r="A191" s="18"/>
      <c r="B191" s="52"/>
      <c r="C191" s="20">
        <v>6171</v>
      </c>
      <c r="D191" s="20">
        <v>5031</v>
      </c>
      <c r="E191" s="159">
        <v>157504</v>
      </c>
      <c r="F191" s="158">
        <v>181638.54</v>
      </c>
      <c r="G191" s="175">
        <f t="shared" si="6"/>
        <v>86.712874921808989</v>
      </c>
      <c r="H191" s="158">
        <v>157504</v>
      </c>
      <c r="I191" s="175">
        <f t="shared" si="5"/>
        <v>100</v>
      </c>
      <c r="J191" s="21" t="s">
        <v>120</v>
      </c>
    </row>
    <row r="192" spans="1:11" ht="12.75" thickBot="1">
      <c r="A192" s="18"/>
      <c r="B192" s="52"/>
      <c r="C192" s="20">
        <v>6171</v>
      </c>
      <c r="D192" s="20">
        <v>5032</v>
      </c>
      <c r="E192" s="159">
        <v>53836</v>
      </c>
      <c r="F192" s="158">
        <v>60076.98</v>
      </c>
      <c r="G192" s="175">
        <f t="shared" si="6"/>
        <v>89.611694862158515</v>
      </c>
      <c r="H192" s="158">
        <v>53836</v>
      </c>
      <c r="I192" s="175">
        <f t="shared" si="5"/>
        <v>100</v>
      </c>
      <c r="J192" s="21" t="s">
        <v>111</v>
      </c>
    </row>
    <row r="193" spans="1:13" ht="36.75" customHeight="1" thickBot="1">
      <c r="A193" s="196" t="s">
        <v>1</v>
      </c>
      <c r="B193" s="196" t="s">
        <v>2</v>
      </c>
      <c r="C193" s="196" t="s">
        <v>3</v>
      </c>
      <c r="D193" s="197" t="s">
        <v>4</v>
      </c>
      <c r="E193" s="116" t="s">
        <v>207</v>
      </c>
      <c r="F193" s="116" t="s">
        <v>206</v>
      </c>
      <c r="G193" s="116" t="s">
        <v>205</v>
      </c>
      <c r="H193" s="116" t="s">
        <v>209</v>
      </c>
      <c r="I193" s="116" t="s">
        <v>204</v>
      </c>
      <c r="J193" s="198" t="s">
        <v>5</v>
      </c>
    </row>
    <row r="194" spans="1:13">
      <c r="A194" s="18"/>
      <c r="B194" s="52"/>
      <c r="C194" s="20">
        <v>6171</v>
      </c>
      <c r="D194" s="20">
        <v>5038</v>
      </c>
      <c r="E194" s="159">
        <v>4068</v>
      </c>
      <c r="F194" s="158">
        <v>3639.36</v>
      </c>
      <c r="G194" s="175">
        <f t="shared" si="6"/>
        <v>111.77789501450803</v>
      </c>
      <c r="H194" s="158">
        <v>4067.36</v>
      </c>
      <c r="I194" s="175">
        <f t="shared" si="5"/>
        <v>100.01573502222571</v>
      </c>
      <c r="J194" s="21" t="s">
        <v>121</v>
      </c>
    </row>
    <row r="195" spans="1:13" s="187" customFormat="1">
      <c r="A195" s="188"/>
      <c r="B195" s="195"/>
      <c r="C195" s="190">
        <v>6171</v>
      </c>
      <c r="D195" s="190">
        <v>5132</v>
      </c>
      <c r="E195" s="193">
        <v>5584</v>
      </c>
      <c r="F195" s="191">
        <v>4641</v>
      </c>
      <c r="G195" s="192">
        <f t="shared" si="6"/>
        <v>120.31889678948502</v>
      </c>
      <c r="H195" s="191">
        <v>4641</v>
      </c>
      <c r="I195" s="192">
        <f t="shared" si="5"/>
        <v>120.31889678948502</v>
      </c>
      <c r="J195" s="181" t="s">
        <v>122</v>
      </c>
      <c r="K195" s="187" t="s">
        <v>218</v>
      </c>
      <c r="M195" s="4"/>
    </row>
    <row r="196" spans="1:13">
      <c r="A196" s="18"/>
      <c r="B196" s="52"/>
      <c r="C196" s="20">
        <v>6171</v>
      </c>
      <c r="D196" s="20">
        <v>5136</v>
      </c>
      <c r="E196" s="159">
        <v>10002</v>
      </c>
      <c r="F196" s="158">
        <v>12894.84</v>
      </c>
      <c r="G196" s="175">
        <f t="shared" si="6"/>
        <v>77.565910084964216</v>
      </c>
      <c r="H196" s="158">
        <v>10002.84</v>
      </c>
      <c r="I196" s="175">
        <f t="shared" si="5"/>
        <v>99.991602384922686</v>
      </c>
      <c r="J196" s="21" t="s">
        <v>123</v>
      </c>
    </row>
    <row r="197" spans="1:13">
      <c r="A197" s="18"/>
      <c r="B197" s="52"/>
      <c r="C197" s="20">
        <v>6171</v>
      </c>
      <c r="D197" s="20">
        <v>5137</v>
      </c>
      <c r="E197" s="159">
        <v>92455.78</v>
      </c>
      <c r="F197" s="158">
        <v>70000</v>
      </c>
      <c r="G197" s="175">
        <f t="shared" si="6"/>
        <v>132.07968571428572</v>
      </c>
      <c r="H197" s="158">
        <v>92456</v>
      </c>
      <c r="I197" s="175">
        <f t="shared" si="5"/>
        <v>99.999762048974645</v>
      </c>
      <c r="J197" s="21" t="s">
        <v>170</v>
      </c>
    </row>
    <row r="198" spans="1:13">
      <c r="A198" s="18"/>
      <c r="B198" s="52"/>
      <c r="C198" s="20">
        <v>6171</v>
      </c>
      <c r="D198" s="20">
        <v>5139</v>
      </c>
      <c r="E198" s="159">
        <v>65581.41</v>
      </c>
      <c r="F198" s="158">
        <v>55000</v>
      </c>
      <c r="G198" s="175">
        <f t="shared" si="6"/>
        <v>119.23892727272727</v>
      </c>
      <c r="H198" s="158">
        <v>65581</v>
      </c>
      <c r="I198" s="175">
        <f t="shared" si="5"/>
        <v>100.0006251810738</v>
      </c>
      <c r="J198" s="21" t="s">
        <v>124</v>
      </c>
    </row>
    <row r="199" spans="1:13">
      <c r="A199" s="18"/>
      <c r="B199" s="52"/>
      <c r="C199" s="20">
        <v>6171</v>
      </c>
      <c r="D199" s="20">
        <v>5153</v>
      </c>
      <c r="E199" s="159">
        <v>232440</v>
      </c>
      <c r="F199" s="158">
        <v>165000</v>
      </c>
      <c r="G199" s="175">
        <f t="shared" si="6"/>
        <v>140.87272727272727</v>
      </c>
      <c r="H199" s="158">
        <v>232440</v>
      </c>
      <c r="I199" s="175">
        <f t="shared" si="5"/>
        <v>100</v>
      </c>
      <c r="J199" s="21" t="s">
        <v>125</v>
      </c>
    </row>
    <row r="200" spans="1:13">
      <c r="A200" s="18"/>
      <c r="B200" s="52"/>
      <c r="C200" s="20">
        <v>6171</v>
      </c>
      <c r="D200" s="20">
        <v>5154</v>
      </c>
      <c r="E200" s="159">
        <v>102078</v>
      </c>
      <c r="F200" s="158">
        <v>45000</v>
      </c>
      <c r="G200" s="175">
        <f t="shared" si="6"/>
        <v>226.84000000000003</v>
      </c>
      <c r="H200" s="158">
        <v>102078</v>
      </c>
      <c r="I200" s="175">
        <f t="shared" si="5"/>
        <v>100</v>
      </c>
      <c r="J200" s="21" t="s">
        <v>126</v>
      </c>
    </row>
    <row r="201" spans="1:13">
      <c r="A201" s="18"/>
      <c r="B201" s="52"/>
      <c r="C201" s="20">
        <v>6171</v>
      </c>
      <c r="D201" s="20">
        <v>5156</v>
      </c>
      <c r="E201" s="159">
        <v>56606</v>
      </c>
      <c r="F201" s="158">
        <v>46000</v>
      </c>
      <c r="G201" s="175">
        <f t="shared" si="6"/>
        <v>123.05652173913045</v>
      </c>
      <c r="H201" s="158">
        <v>56606</v>
      </c>
      <c r="I201" s="175">
        <f t="shared" si="5"/>
        <v>100</v>
      </c>
      <c r="J201" s="21" t="s">
        <v>127</v>
      </c>
    </row>
    <row r="202" spans="1:13">
      <c r="A202" s="18"/>
      <c r="B202" s="52"/>
      <c r="C202" s="20">
        <v>6171</v>
      </c>
      <c r="D202" s="20">
        <v>5161</v>
      </c>
      <c r="E202" s="159">
        <v>3020</v>
      </c>
      <c r="F202" s="158">
        <v>3500</v>
      </c>
      <c r="G202" s="175">
        <f t="shared" si="6"/>
        <v>86.285714285714292</v>
      </c>
      <c r="H202" s="158">
        <v>3500</v>
      </c>
      <c r="I202" s="175">
        <f t="shared" si="5"/>
        <v>86.285714285714292</v>
      </c>
      <c r="J202" s="21" t="s">
        <v>128</v>
      </c>
    </row>
    <row r="203" spans="1:13">
      <c r="A203" s="18"/>
      <c r="B203" s="40"/>
      <c r="C203" s="20">
        <v>6171</v>
      </c>
      <c r="D203" s="20">
        <v>5162</v>
      </c>
      <c r="E203" s="159">
        <v>49748.09</v>
      </c>
      <c r="F203" s="158">
        <v>42000</v>
      </c>
      <c r="G203" s="175">
        <f t="shared" si="6"/>
        <v>118.44783333333334</v>
      </c>
      <c r="H203" s="158">
        <v>49748</v>
      </c>
      <c r="I203" s="175">
        <f t="shared" si="5"/>
        <v>100.00018091179544</v>
      </c>
      <c r="J203" s="21" t="s">
        <v>129</v>
      </c>
    </row>
    <row r="204" spans="1:13">
      <c r="A204" s="18"/>
      <c r="B204" s="19"/>
      <c r="C204" s="20">
        <v>6171</v>
      </c>
      <c r="D204" s="20">
        <v>5163</v>
      </c>
      <c r="E204" s="159">
        <v>8650.16</v>
      </c>
      <c r="F204" s="158">
        <v>16000</v>
      </c>
      <c r="G204" s="175">
        <f t="shared" si="6"/>
        <v>54.063499999999998</v>
      </c>
      <c r="H204" s="158">
        <v>8650.16</v>
      </c>
      <c r="I204" s="175">
        <f t="shared" si="5"/>
        <v>100</v>
      </c>
      <c r="J204" s="21" t="s">
        <v>130</v>
      </c>
    </row>
    <row r="205" spans="1:13">
      <c r="A205" s="18"/>
      <c r="B205" s="19"/>
      <c r="C205" s="20">
        <v>6171</v>
      </c>
      <c r="D205" s="20">
        <v>5166</v>
      </c>
      <c r="E205" s="159">
        <v>8163</v>
      </c>
      <c r="F205" s="158">
        <v>5000</v>
      </c>
      <c r="G205" s="175">
        <f t="shared" ref="G205:G268" si="7">E205/F205*100</f>
        <v>163.26</v>
      </c>
      <c r="H205" s="158">
        <v>8163</v>
      </c>
      <c r="I205" s="175">
        <f t="shared" ref="I205:I269" si="8">E205/H205*100</f>
        <v>100</v>
      </c>
      <c r="J205" s="21" t="s">
        <v>131</v>
      </c>
    </row>
    <row r="206" spans="1:13">
      <c r="A206" s="18"/>
      <c r="B206" s="19"/>
      <c r="C206" s="20">
        <v>6171</v>
      </c>
      <c r="D206" s="20">
        <v>5167</v>
      </c>
      <c r="E206" s="159">
        <v>18000</v>
      </c>
      <c r="F206" s="158">
        <v>15310</v>
      </c>
      <c r="G206" s="175">
        <f t="shared" si="7"/>
        <v>117.57021554539517</v>
      </c>
      <c r="H206" s="158">
        <v>18000</v>
      </c>
      <c r="I206" s="175">
        <f t="shared" si="8"/>
        <v>100</v>
      </c>
      <c r="J206" s="21" t="s">
        <v>132</v>
      </c>
    </row>
    <row r="207" spans="1:13">
      <c r="A207" s="18"/>
      <c r="B207" s="19"/>
      <c r="C207" s="20">
        <v>6171</v>
      </c>
      <c r="D207" s="20">
        <v>5169</v>
      </c>
      <c r="E207" s="159">
        <v>108363.2</v>
      </c>
      <c r="F207" s="158">
        <v>56757.2</v>
      </c>
      <c r="G207" s="175">
        <f t="shared" si="7"/>
        <v>190.92414706856576</v>
      </c>
      <c r="H207" s="158">
        <v>108363.2</v>
      </c>
      <c r="I207" s="175">
        <f t="shared" si="8"/>
        <v>100</v>
      </c>
      <c r="J207" s="21" t="s">
        <v>133</v>
      </c>
    </row>
    <row r="208" spans="1:13">
      <c r="A208" s="18"/>
      <c r="B208" s="19"/>
      <c r="C208" s="20">
        <v>6171</v>
      </c>
      <c r="D208" s="20">
        <v>5171</v>
      </c>
      <c r="E208" s="159">
        <v>25685.599999999999</v>
      </c>
      <c r="F208" s="158">
        <v>4538</v>
      </c>
      <c r="G208" s="175">
        <f t="shared" si="7"/>
        <v>566.0114587924196</v>
      </c>
      <c r="H208" s="158">
        <v>25685</v>
      </c>
      <c r="I208" s="175">
        <f t="shared" si="8"/>
        <v>100.00233599377069</v>
      </c>
      <c r="J208" s="21" t="s">
        <v>134</v>
      </c>
    </row>
    <row r="209" spans="1:13">
      <c r="A209" s="18"/>
      <c r="B209" s="19"/>
      <c r="C209" s="20">
        <v>6171</v>
      </c>
      <c r="D209" s="20">
        <v>5172</v>
      </c>
      <c r="E209" s="159">
        <v>2360</v>
      </c>
      <c r="F209" s="158">
        <v>0</v>
      </c>
      <c r="G209" s="175">
        <v>0</v>
      </c>
      <c r="H209" s="158">
        <v>2360</v>
      </c>
      <c r="I209" s="175">
        <f t="shared" si="8"/>
        <v>100</v>
      </c>
      <c r="J209" s="21" t="s">
        <v>219</v>
      </c>
    </row>
    <row r="210" spans="1:13">
      <c r="A210" s="18"/>
      <c r="B210" s="19"/>
      <c r="C210" s="20">
        <v>6171</v>
      </c>
      <c r="D210" s="20">
        <v>5173</v>
      </c>
      <c r="E210" s="159">
        <v>23469</v>
      </c>
      <c r="F210" s="158">
        <v>25738</v>
      </c>
      <c r="G210" s="175">
        <v>0</v>
      </c>
      <c r="H210" s="158">
        <v>22702</v>
      </c>
      <c r="I210" s="175">
        <f t="shared" si="8"/>
        <v>103.37855695533433</v>
      </c>
      <c r="J210" s="21" t="s">
        <v>135</v>
      </c>
      <c r="M210" s="187"/>
    </row>
    <row r="211" spans="1:13">
      <c r="A211" s="18"/>
      <c r="B211" s="19"/>
      <c r="C211" s="20">
        <v>6171</v>
      </c>
      <c r="D211" s="20">
        <v>5175</v>
      </c>
      <c r="E211" s="159">
        <v>7168</v>
      </c>
      <c r="F211" s="158">
        <v>5105</v>
      </c>
      <c r="G211" s="175">
        <f t="shared" si="7"/>
        <v>140.41136141038197</v>
      </c>
      <c r="H211" s="158">
        <v>7079</v>
      </c>
      <c r="I211" s="175">
        <f t="shared" si="8"/>
        <v>101.25723972312473</v>
      </c>
      <c r="J211" s="21" t="s">
        <v>136</v>
      </c>
    </row>
    <row r="212" spans="1:13">
      <c r="A212" s="18"/>
      <c r="B212" s="19"/>
      <c r="C212" s="20">
        <v>6171</v>
      </c>
      <c r="D212" s="20">
        <v>5194</v>
      </c>
      <c r="E212" s="159">
        <v>8203</v>
      </c>
      <c r="F212" s="158">
        <v>9805</v>
      </c>
      <c r="G212" s="175">
        <f t="shared" si="7"/>
        <v>83.661397246302897</v>
      </c>
      <c r="H212" s="158">
        <v>8203</v>
      </c>
      <c r="I212" s="175">
        <f t="shared" si="8"/>
        <v>100</v>
      </c>
      <c r="J212" s="21" t="s">
        <v>137</v>
      </c>
    </row>
    <row r="213" spans="1:13">
      <c r="A213" s="18"/>
      <c r="B213" s="19"/>
      <c r="C213" s="20">
        <v>6171</v>
      </c>
      <c r="D213" s="20">
        <v>5321</v>
      </c>
      <c r="E213" s="159">
        <v>9224</v>
      </c>
      <c r="F213" s="158">
        <v>3000</v>
      </c>
      <c r="G213" s="175">
        <f t="shared" si="7"/>
        <v>307.4666666666667</v>
      </c>
      <c r="H213" s="158">
        <v>9224</v>
      </c>
      <c r="I213" s="175">
        <f t="shared" si="8"/>
        <v>100</v>
      </c>
      <c r="J213" s="21" t="s">
        <v>138</v>
      </c>
    </row>
    <row r="214" spans="1:13">
      <c r="A214" s="18"/>
      <c r="B214" s="19"/>
      <c r="C214" s="20">
        <v>6171</v>
      </c>
      <c r="D214" s="20">
        <v>6121</v>
      </c>
      <c r="E214" s="159">
        <v>0</v>
      </c>
      <c r="F214" s="158">
        <v>105503</v>
      </c>
      <c r="G214" s="175">
        <f t="shared" si="7"/>
        <v>0</v>
      </c>
      <c r="H214" s="158">
        <v>0</v>
      </c>
      <c r="I214" s="175">
        <v>0</v>
      </c>
      <c r="J214" s="21" t="s">
        <v>176</v>
      </c>
    </row>
    <row r="215" spans="1:13">
      <c r="A215" s="18"/>
      <c r="B215" s="19"/>
      <c r="C215" s="20">
        <v>6171</v>
      </c>
      <c r="D215" s="20">
        <v>6122</v>
      </c>
      <c r="E215" s="159">
        <v>105502.56</v>
      </c>
      <c r="F215" s="159">
        <v>0</v>
      </c>
      <c r="G215" s="175">
        <v>0</v>
      </c>
      <c r="H215" s="158">
        <v>105502.56</v>
      </c>
      <c r="I215" s="175">
        <f t="shared" si="8"/>
        <v>100</v>
      </c>
      <c r="J215" s="21" t="s">
        <v>175</v>
      </c>
    </row>
    <row r="216" spans="1:13">
      <c r="A216" s="140"/>
      <c r="B216" s="142"/>
      <c r="C216" s="134">
        <v>6171</v>
      </c>
      <c r="D216" s="143"/>
      <c r="E216" s="199"/>
      <c r="F216" s="162"/>
      <c r="G216" s="175"/>
      <c r="H216" s="158"/>
      <c r="I216" s="175"/>
      <c r="J216" s="135" t="s">
        <v>139</v>
      </c>
    </row>
    <row r="217" spans="1:13" ht="12" customHeight="1">
      <c r="A217" s="18"/>
      <c r="B217" s="40"/>
      <c r="C217" s="54">
        <v>6310</v>
      </c>
      <c r="D217" s="20">
        <v>5163</v>
      </c>
      <c r="E217" s="158">
        <v>2236.6</v>
      </c>
      <c r="F217" s="158">
        <v>1292</v>
      </c>
      <c r="G217" s="206">
        <f t="shared" si="7"/>
        <v>173.11145510835914</v>
      </c>
      <c r="H217" s="161">
        <v>2236.6</v>
      </c>
      <c r="I217" s="176">
        <f t="shared" si="8"/>
        <v>100</v>
      </c>
      <c r="J217" s="21" t="s">
        <v>140</v>
      </c>
    </row>
    <row r="218" spans="1:13">
      <c r="A218" s="18"/>
      <c r="B218" s="40"/>
      <c r="C218" s="65">
        <v>6310</v>
      </c>
      <c r="D218" s="20"/>
      <c r="E218" s="32"/>
      <c r="F218" s="32"/>
      <c r="G218" s="207"/>
      <c r="H218" s="32"/>
      <c r="I218" s="208"/>
      <c r="J218" s="92" t="s">
        <v>140</v>
      </c>
    </row>
    <row r="219" spans="1:13">
      <c r="A219" s="93"/>
      <c r="B219" s="69"/>
      <c r="C219" s="70">
        <v>6399</v>
      </c>
      <c r="D219" s="37">
        <v>5362</v>
      </c>
      <c r="E219" s="157">
        <v>581970</v>
      </c>
      <c r="F219" s="194">
        <v>676590</v>
      </c>
      <c r="G219" s="206">
        <f t="shared" si="7"/>
        <v>86.015164279696705</v>
      </c>
      <c r="H219" s="216">
        <v>581970</v>
      </c>
      <c r="I219" s="176">
        <f t="shared" si="8"/>
        <v>100</v>
      </c>
      <c r="J219" s="21" t="s">
        <v>11</v>
      </c>
    </row>
    <row r="220" spans="1:13">
      <c r="A220" s="28"/>
      <c r="B220" s="71"/>
      <c r="C220" s="100">
        <v>6399</v>
      </c>
      <c r="D220" s="31"/>
      <c r="E220" s="32"/>
      <c r="F220" s="32"/>
      <c r="G220" s="207"/>
      <c r="H220" s="32"/>
      <c r="I220" s="208"/>
      <c r="J220" s="92"/>
    </row>
    <row r="221" spans="1:13">
      <c r="A221" s="93"/>
      <c r="B221" s="69"/>
      <c r="C221" s="37">
        <v>6402</v>
      </c>
      <c r="D221" s="37">
        <v>5364</v>
      </c>
      <c r="E221" s="161">
        <v>29878</v>
      </c>
      <c r="F221" s="161">
        <v>46008</v>
      </c>
      <c r="G221" s="175">
        <f t="shared" si="7"/>
        <v>64.940879846983137</v>
      </c>
      <c r="H221" s="158">
        <v>29878</v>
      </c>
      <c r="I221" s="175">
        <f t="shared" si="8"/>
        <v>100</v>
      </c>
      <c r="J221" s="38" t="s">
        <v>222</v>
      </c>
    </row>
    <row r="222" spans="1:13">
      <c r="A222" s="28"/>
      <c r="B222" s="71"/>
      <c r="C222" s="30">
        <v>6402</v>
      </c>
      <c r="D222" s="31"/>
      <c r="E222" s="32"/>
      <c r="F222" s="158"/>
      <c r="G222" s="175"/>
      <c r="H222" s="158"/>
      <c r="I222" s="175"/>
      <c r="J222" s="92" t="s">
        <v>141</v>
      </c>
    </row>
    <row r="223" spans="1:13">
      <c r="A223" s="18"/>
      <c r="B223" s="40"/>
      <c r="C223" s="20">
        <v>6409</v>
      </c>
      <c r="D223" s="20">
        <v>5222</v>
      </c>
      <c r="E223" s="158">
        <v>2500</v>
      </c>
      <c r="F223" s="161">
        <v>1000</v>
      </c>
      <c r="G223" s="206">
        <f t="shared" si="7"/>
        <v>250</v>
      </c>
      <c r="H223" s="161">
        <v>2500</v>
      </c>
      <c r="I223" s="176">
        <f t="shared" si="8"/>
        <v>100</v>
      </c>
      <c r="J223" s="21" t="s">
        <v>142</v>
      </c>
    </row>
    <row r="224" spans="1:13">
      <c r="A224" s="18"/>
      <c r="B224" s="40"/>
      <c r="C224" s="20">
        <v>6409</v>
      </c>
      <c r="D224" s="20">
        <v>5229</v>
      </c>
      <c r="E224" s="158">
        <v>32889.599999999999</v>
      </c>
      <c r="F224" s="158">
        <v>22953.200000000001</v>
      </c>
      <c r="G224" s="175">
        <f t="shared" si="7"/>
        <v>143.28982451248626</v>
      </c>
      <c r="H224" s="158">
        <v>32889.599999999999</v>
      </c>
      <c r="I224" s="180">
        <f t="shared" si="8"/>
        <v>100</v>
      </c>
      <c r="J224" s="21" t="s">
        <v>143</v>
      </c>
    </row>
    <row r="225" spans="1:10">
      <c r="A225" s="28"/>
      <c r="B225" s="67"/>
      <c r="C225" s="30">
        <v>6409</v>
      </c>
      <c r="D225" s="31"/>
      <c r="E225" s="32"/>
      <c r="F225" s="32"/>
      <c r="G225" s="207"/>
      <c r="H225" s="32"/>
      <c r="I225" s="208"/>
      <c r="J225" s="92" t="s">
        <v>144</v>
      </c>
    </row>
    <row r="226" spans="1:10">
      <c r="A226" s="18">
        <v>1</v>
      </c>
      <c r="B226" s="72"/>
      <c r="C226" s="20">
        <v>3117</v>
      </c>
      <c r="D226" s="20">
        <v>5331</v>
      </c>
      <c r="E226" s="158">
        <v>184460</v>
      </c>
      <c r="F226" s="158">
        <v>133140</v>
      </c>
      <c r="G226" s="175">
        <f t="shared" si="7"/>
        <v>138.54589154273697</v>
      </c>
      <c r="H226" s="158">
        <v>184460</v>
      </c>
      <c r="I226" s="175">
        <f t="shared" si="8"/>
        <v>100</v>
      </c>
      <c r="J226" s="21" t="s">
        <v>145</v>
      </c>
    </row>
    <row r="227" spans="1:10">
      <c r="A227" s="18">
        <v>1</v>
      </c>
      <c r="B227" s="72"/>
      <c r="C227" s="20">
        <v>3117</v>
      </c>
      <c r="D227" s="20">
        <v>6121</v>
      </c>
      <c r="E227" s="158">
        <v>0</v>
      </c>
      <c r="F227" s="158">
        <v>350000</v>
      </c>
      <c r="G227" s="175">
        <f t="shared" si="7"/>
        <v>0</v>
      </c>
      <c r="H227" s="158">
        <v>0</v>
      </c>
      <c r="I227" s="175">
        <v>0</v>
      </c>
      <c r="J227" s="21" t="s">
        <v>160</v>
      </c>
    </row>
    <row r="228" spans="1:10">
      <c r="A228" s="95">
        <v>1</v>
      </c>
      <c r="B228" s="72"/>
      <c r="C228" s="30">
        <v>3117</v>
      </c>
      <c r="D228" s="31"/>
      <c r="E228" s="32"/>
      <c r="F228" s="158"/>
      <c r="G228" s="175"/>
      <c r="H228" s="158"/>
      <c r="I228" s="175"/>
      <c r="J228" s="92" t="s">
        <v>62</v>
      </c>
    </row>
    <row r="229" spans="1:10">
      <c r="A229" s="93">
        <v>1</v>
      </c>
      <c r="B229" s="64"/>
      <c r="C229" s="37">
        <v>3613</v>
      </c>
      <c r="D229" s="37">
        <v>5139</v>
      </c>
      <c r="E229" s="169">
        <v>6557</v>
      </c>
      <c r="F229" s="216">
        <v>30000</v>
      </c>
      <c r="G229" s="206">
        <f t="shared" si="7"/>
        <v>21.856666666666666</v>
      </c>
      <c r="H229" s="169">
        <v>6557</v>
      </c>
      <c r="I229" s="176">
        <f t="shared" si="8"/>
        <v>100</v>
      </c>
      <c r="J229" s="38" t="s">
        <v>146</v>
      </c>
    </row>
    <row r="230" spans="1:10">
      <c r="A230" s="18">
        <v>1</v>
      </c>
      <c r="B230" s="52"/>
      <c r="C230" s="20">
        <v>3613</v>
      </c>
      <c r="D230" s="20">
        <v>5171</v>
      </c>
      <c r="E230" s="157">
        <v>9801</v>
      </c>
      <c r="F230" s="194">
        <v>0</v>
      </c>
      <c r="G230" s="175">
        <v>0</v>
      </c>
      <c r="H230" s="157">
        <v>9801</v>
      </c>
      <c r="I230" s="180">
        <f t="shared" si="8"/>
        <v>100</v>
      </c>
      <c r="J230" s="21" t="s">
        <v>177</v>
      </c>
    </row>
    <row r="231" spans="1:10">
      <c r="A231" s="95">
        <v>1</v>
      </c>
      <c r="B231" s="63"/>
      <c r="C231" s="30">
        <v>3613</v>
      </c>
      <c r="D231" s="31"/>
      <c r="E231" s="32"/>
      <c r="F231" s="32"/>
      <c r="G231" s="207"/>
      <c r="H231" s="32"/>
      <c r="I231" s="208"/>
      <c r="J231" s="92" t="s">
        <v>80</v>
      </c>
    </row>
    <row r="232" spans="1:10">
      <c r="A232" s="18">
        <v>1</v>
      </c>
      <c r="B232" s="52"/>
      <c r="C232" s="20">
        <v>3721</v>
      </c>
      <c r="D232" s="20">
        <v>5169</v>
      </c>
      <c r="E232" s="158">
        <v>53493.4</v>
      </c>
      <c r="F232" s="158">
        <v>70000</v>
      </c>
      <c r="G232" s="175">
        <f t="shared" si="7"/>
        <v>76.419142857142859</v>
      </c>
      <c r="H232" s="158">
        <v>53493.4</v>
      </c>
      <c r="I232" s="175">
        <f t="shared" si="8"/>
        <v>100</v>
      </c>
      <c r="J232" s="21" t="s">
        <v>147</v>
      </c>
    </row>
    <row r="233" spans="1:10">
      <c r="A233" s="95">
        <v>1</v>
      </c>
      <c r="B233" s="67"/>
      <c r="C233" s="30">
        <v>3721</v>
      </c>
      <c r="D233" s="30"/>
      <c r="E233" s="32"/>
      <c r="F233" s="158"/>
      <c r="G233" s="175"/>
      <c r="H233" s="158"/>
      <c r="I233" s="175"/>
      <c r="J233" s="92" t="s">
        <v>99</v>
      </c>
    </row>
    <row r="234" spans="1:10">
      <c r="A234" s="18">
        <v>1</v>
      </c>
      <c r="B234" s="68"/>
      <c r="C234" s="20">
        <v>5512</v>
      </c>
      <c r="D234" s="20">
        <v>5139</v>
      </c>
      <c r="E234" s="157">
        <v>0</v>
      </c>
      <c r="F234" s="216">
        <v>15000</v>
      </c>
      <c r="G234" s="206">
        <f t="shared" si="7"/>
        <v>0</v>
      </c>
      <c r="H234" s="216">
        <v>0</v>
      </c>
      <c r="I234" s="176">
        <v>0</v>
      </c>
      <c r="J234" s="21" t="s">
        <v>148</v>
      </c>
    </row>
    <row r="235" spans="1:10">
      <c r="A235" s="18">
        <v>1</v>
      </c>
      <c r="B235" s="68"/>
      <c r="C235" s="20">
        <v>5512</v>
      </c>
      <c r="D235" s="20">
        <v>5154</v>
      </c>
      <c r="E235" s="194">
        <v>4067</v>
      </c>
      <c r="F235" s="194">
        <v>0</v>
      </c>
      <c r="G235" s="175">
        <v>0</v>
      </c>
      <c r="H235" s="194">
        <v>4067</v>
      </c>
      <c r="I235" s="180">
        <v>0</v>
      </c>
      <c r="J235" s="21" t="s">
        <v>220</v>
      </c>
    </row>
    <row r="236" spans="1:10">
      <c r="A236" s="95">
        <v>1</v>
      </c>
      <c r="B236" s="67"/>
      <c r="C236" s="30">
        <v>5512</v>
      </c>
      <c r="D236" s="30"/>
      <c r="E236" s="32"/>
      <c r="F236" s="32"/>
      <c r="G236" s="207"/>
      <c r="H236" s="32"/>
      <c r="I236" s="208"/>
      <c r="J236" s="92" t="s">
        <v>107</v>
      </c>
    </row>
    <row r="237" spans="1:10">
      <c r="A237" s="18">
        <v>1</v>
      </c>
      <c r="B237" s="68"/>
      <c r="C237" s="20">
        <v>6171</v>
      </c>
      <c r="D237" s="20">
        <v>5162</v>
      </c>
      <c r="E237" s="158">
        <v>23447.32</v>
      </c>
      <c r="F237" s="158">
        <v>51000</v>
      </c>
      <c r="G237" s="175">
        <f t="shared" si="7"/>
        <v>45.975137254901959</v>
      </c>
      <c r="H237" s="158">
        <v>23147.32</v>
      </c>
      <c r="I237" s="175">
        <f t="shared" si="8"/>
        <v>101.29604636735483</v>
      </c>
      <c r="J237" s="21" t="s">
        <v>150</v>
      </c>
    </row>
    <row r="238" spans="1:10">
      <c r="A238" s="18">
        <v>1</v>
      </c>
      <c r="B238" s="52"/>
      <c r="C238" s="20">
        <v>6171</v>
      </c>
      <c r="D238" s="20">
        <v>5163</v>
      </c>
      <c r="E238" s="158">
        <v>26472</v>
      </c>
      <c r="F238" s="158">
        <v>25272</v>
      </c>
      <c r="G238" s="175">
        <f t="shared" si="7"/>
        <v>104.74833808167141</v>
      </c>
      <c r="H238" s="158">
        <v>26472</v>
      </c>
      <c r="I238" s="175">
        <f t="shared" si="8"/>
        <v>100</v>
      </c>
      <c r="J238" s="21" t="s">
        <v>149</v>
      </c>
    </row>
    <row r="239" spans="1:10">
      <c r="A239" s="95">
        <v>1</v>
      </c>
      <c r="B239" s="67"/>
      <c r="C239" s="30">
        <v>6171</v>
      </c>
      <c r="D239" s="30"/>
      <c r="E239" s="32"/>
      <c r="F239" s="32"/>
      <c r="G239" s="214"/>
      <c r="H239" s="213"/>
      <c r="I239" s="215"/>
      <c r="J239" s="92" t="s">
        <v>139</v>
      </c>
    </row>
    <row r="240" spans="1:10">
      <c r="A240" s="18">
        <v>1</v>
      </c>
      <c r="B240" s="52"/>
      <c r="C240" s="37">
        <v>6409</v>
      </c>
      <c r="D240" s="20">
        <v>5223</v>
      </c>
      <c r="E240" s="158">
        <v>40000</v>
      </c>
      <c r="F240" s="158">
        <v>35000</v>
      </c>
      <c r="G240" s="175">
        <f t="shared" si="7"/>
        <v>114.28571428571428</v>
      </c>
      <c r="H240" s="158">
        <v>40000</v>
      </c>
      <c r="I240" s="175">
        <f t="shared" si="8"/>
        <v>100</v>
      </c>
      <c r="J240" s="38" t="s">
        <v>152</v>
      </c>
    </row>
    <row r="241" spans="1:10">
      <c r="A241" s="18">
        <v>1</v>
      </c>
      <c r="B241" s="4"/>
      <c r="C241" s="66">
        <v>6409</v>
      </c>
      <c r="D241" s="52">
        <v>5229</v>
      </c>
      <c r="E241" s="113">
        <v>50000</v>
      </c>
      <c r="F241" s="173">
        <v>50000</v>
      </c>
      <c r="G241" s="175">
        <f t="shared" si="7"/>
        <v>100</v>
      </c>
      <c r="H241" s="173">
        <v>50000</v>
      </c>
      <c r="I241" s="175">
        <f t="shared" si="8"/>
        <v>100</v>
      </c>
      <c r="J241" s="21" t="s">
        <v>151</v>
      </c>
    </row>
    <row r="242" spans="1:10">
      <c r="A242" s="18">
        <v>1</v>
      </c>
      <c r="B242" s="52"/>
      <c r="C242" s="20">
        <v>6409</v>
      </c>
      <c r="D242" s="20">
        <v>5229</v>
      </c>
      <c r="E242" s="158">
        <v>70000</v>
      </c>
      <c r="F242" s="158">
        <v>70000</v>
      </c>
      <c r="G242" s="175">
        <f t="shared" si="7"/>
        <v>100</v>
      </c>
      <c r="H242" s="158">
        <v>70000</v>
      </c>
      <c r="I242" s="175">
        <f t="shared" si="8"/>
        <v>100</v>
      </c>
      <c r="J242" s="21" t="s">
        <v>153</v>
      </c>
    </row>
    <row r="243" spans="1:10">
      <c r="A243" s="95">
        <v>1</v>
      </c>
      <c r="B243" s="67"/>
      <c r="C243" s="30">
        <v>6409</v>
      </c>
      <c r="D243" s="30"/>
      <c r="E243" s="158"/>
      <c r="F243" s="158"/>
      <c r="G243" s="175"/>
      <c r="H243" s="158"/>
      <c r="I243" s="175"/>
      <c r="J243" s="92" t="s">
        <v>144</v>
      </c>
    </row>
    <row r="244" spans="1:10">
      <c r="A244" s="18">
        <v>2</v>
      </c>
      <c r="B244" s="68"/>
      <c r="C244" s="20">
        <v>6409</v>
      </c>
      <c r="D244" s="20">
        <v>5223</v>
      </c>
      <c r="E244" s="184">
        <v>0</v>
      </c>
      <c r="F244" s="184">
        <v>5000</v>
      </c>
      <c r="G244" s="209">
        <v>0</v>
      </c>
      <c r="H244" s="184">
        <v>0</v>
      </c>
      <c r="I244" s="210">
        <v>0</v>
      </c>
      <c r="J244" s="21" t="s">
        <v>154</v>
      </c>
    </row>
    <row r="245" spans="1:10">
      <c r="A245" s="95">
        <v>2</v>
      </c>
      <c r="B245" s="67"/>
      <c r="C245" s="30">
        <v>6409</v>
      </c>
      <c r="D245" s="30"/>
      <c r="E245" s="162"/>
      <c r="F245" s="162"/>
      <c r="G245" s="211"/>
      <c r="H245" s="162"/>
      <c r="I245" s="212"/>
      <c r="J245" s="92" t="s">
        <v>144</v>
      </c>
    </row>
    <row r="246" spans="1:10">
      <c r="A246" s="96">
        <v>3</v>
      </c>
      <c r="B246" s="68"/>
      <c r="C246" s="20">
        <v>6171</v>
      </c>
      <c r="D246" s="20">
        <v>5169</v>
      </c>
      <c r="E246" s="158">
        <v>16200</v>
      </c>
      <c r="F246" s="158">
        <v>0</v>
      </c>
      <c r="G246" s="175">
        <v>0</v>
      </c>
      <c r="H246" s="158">
        <v>16200</v>
      </c>
      <c r="I246" s="175">
        <f t="shared" si="8"/>
        <v>100</v>
      </c>
      <c r="J246" s="154" t="s">
        <v>202</v>
      </c>
    </row>
    <row r="247" spans="1:10">
      <c r="A247" s="147">
        <v>3</v>
      </c>
      <c r="B247" s="148"/>
      <c r="C247" s="134">
        <v>6171</v>
      </c>
      <c r="D247" s="134"/>
      <c r="E247" s="162"/>
      <c r="F247" s="159"/>
      <c r="G247" s="175"/>
      <c r="H247" s="158"/>
      <c r="I247" s="175"/>
      <c r="J247" s="92" t="s">
        <v>144</v>
      </c>
    </row>
    <row r="248" spans="1:10">
      <c r="A248" s="18">
        <v>5</v>
      </c>
      <c r="B248" s="52"/>
      <c r="C248" s="20">
        <v>6171</v>
      </c>
      <c r="D248" s="20">
        <v>5169</v>
      </c>
      <c r="E248" s="158">
        <v>25793</v>
      </c>
      <c r="F248" s="184">
        <v>25000</v>
      </c>
      <c r="G248" s="209">
        <f t="shared" si="7"/>
        <v>103.172</v>
      </c>
      <c r="H248" s="184">
        <v>25793</v>
      </c>
      <c r="I248" s="210">
        <f t="shared" si="8"/>
        <v>100</v>
      </c>
      <c r="J248" s="21" t="s">
        <v>155</v>
      </c>
    </row>
    <row r="249" spans="1:10">
      <c r="A249" s="118">
        <v>5</v>
      </c>
      <c r="B249" s="67"/>
      <c r="C249" s="30">
        <v>6171</v>
      </c>
      <c r="D249" s="30"/>
      <c r="E249" s="32"/>
      <c r="F249" s="162"/>
      <c r="G249" s="211"/>
      <c r="H249" s="162"/>
      <c r="I249" s="212"/>
      <c r="J249" s="119" t="s">
        <v>139</v>
      </c>
    </row>
    <row r="250" spans="1:10">
      <c r="A250" s="93">
        <v>6</v>
      </c>
      <c r="B250" s="149"/>
      <c r="C250" s="37">
        <v>3117</v>
      </c>
      <c r="D250" s="37">
        <v>5134</v>
      </c>
      <c r="E250" s="161">
        <v>14205.25</v>
      </c>
      <c r="F250" s="158">
        <v>0</v>
      </c>
      <c r="G250" s="175">
        <v>0</v>
      </c>
      <c r="H250" s="158">
        <v>14205.25</v>
      </c>
      <c r="I250" s="175">
        <f t="shared" si="8"/>
        <v>100</v>
      </c>
      <c r="J250" s="38" t="s">
        <v>193</v>
      </c>
    </row>
    <row r="251" spans="1:10">
      <c r="A251" s="18">
        <v>6</v>
      </c>
      <c r="B251" s="68"/>
      <c r="C251" s="20">
        <v>3117</v>
      </c>
      <c r="D251" s="20">
        <v>5137</v>
      </c>
      <c r="E251" s="158">
        <v>122718.7</v>
      </c>
      <c r="F251" s="158">
        <v>0</v>
      </c>
      <c r="G251" s="175">
        <v>0</v>
      </c>
      <c r="H251" s="158">
        <v>122718.7</v>
      </c>
      <c r="I251" s="175">
        <f t="shared" si="8"/>
        <v>100</v>
      </c>
      <c r="J251" s="21" t="s">
        <v>194</v>
      </c>
    </row>
    <row r="252" spans="1:10">
      <c r="A252" s="18">
        <v>6</v>
      </c>
      <c r="B252" s="68"/>
      <c r="C252" s="20">
        <v>3117</v>
      </c>
      <c r="D252" s="20">
        <v>5139</v>
      </c>
      <c r="E252" s="158">
        <v>64270.05</v>
      </c>
      <c r="F252" s="158">
        <v>0</v>
      </c>
      <c r="G252" s="175">
        <v>0</v>
      </c>
      <c r="H252" s="158">
        <v>64270.05</v>
      </c>
      <c r="I252" s="175">
        <f t="shared" si="8"/>
        <v>100</v>
      </c>
      <c r="J252" s="21" t="s">
        <v>195</v>
      </c>
    </row>
    <row r="253" spans="1:10" ht="12.75" thickBot="1">
      <c r="A253" s="18">
        <v>6</v>
      </c>
      <c r="B253" s="68"/>
      <c r="C253" s="20">
        <v>3117</v>
      </c>
      <c r="D253" s="20">
        <v>5169</v>
      </c>
      <c r="E253" s="158">
        <v>21350</v>
      </c>
      <c r="F253" s="158">
        <v>0</v>
      </c>
      <c r="G253" s="175">
        <v>0</v>
      </c>
      <c r="H253" s="158">
        <v>21350</v>
      </c>
      <c r="I253" s="175">
        <f t="shared" si="8"/>
        <v>100</v>
      </c>
      <c r="J253" s="21" t="s">
        <v>174</v>
      </c>
    </row>
    <row r="254" spans="1:10" ht="40.5" customHeight="1" thickBot="1">
      <c r="A254" s="196" t="s">
        <v>1</v>
      </c>
      <c r="B254" s="196" t="s">
        <v>2</v>
      </c>
      <c r="C254" s="196" t="s">
        <v>3</v>
      </c>
      <c r="D254" s="197" t="s">
        <v>4</v>
      </c>
      <c r="E254" s="116" t="s">
        <v>207</v>
      </c>
      <c r="F254" s="116" t="s">
        <v>206</v>
      </c>
      <c r="G254" s="116" t="s">
        <v>205</v>
      </c>
      <c r="H254" s="116" t="s">
        <v>209</v>
      </c>
      <c r="I254" s="116" t="s">
        <v>204</v>
      </c>
      <c r="J254" s="198" t="s">
        <v>5</v>
      </c>
    </row>
    <row r="255" spans="1:10">
      <c r="A255" s="18">
        <v>6</v>
      </c>
      <c r="B255" s="68">
        <v>17</v>
      </c>
      <c r="C255" s="20">
        <v>3117</v>
      </c>
      <c r="D255" s="20">
        <v>5169</v>
      </c>
      <c r="E255" s="158">
        <v>21000</v>
      </c>
      <c r="F255" s="158">
        <v>0</v>
      </c>
      <c r="G255" s="175">
        <v>0</v>
      </c>
      <c r="H255" s="158">
        <v>21000</v>
      </c>
      <c r="I255" s="175">
        <f t="shared" si="8"/>
        <v>100</v>
      </c>
      <c r="J255" s="21" t="s">
        <v>174</v>
      </c>
    </row>
    <row r="256" spans="1:10">
      <c r="A256" s="18">
        <v>6</v>
      </c>
      <c r="B256" s="68"/>
      <c r="C256" s="20">
        <v>3117</v>
      </c>
      <c r="D256" s="20">
        <v>5171</v>
      </c>
      <c r="E256" s="158">
        <v>326317</v>
      </c>
      <c r="F256" s="158">
        <v>0</v>
      </c>
      <c r="G256" s="175">
        <v>0</v>
      </c>
      <c r="H256" s="158">
        <v>326317</v>
      </c>
      <c r="I256" s="175">
        <f t="shared" si="8"/>
        <v>100</v>
      </c>
      <c r="J256" s="21" t="s">
        <v>196</v>
      </c>
    </row>
    <row r="257" spans="1:10">
      <c r="A257" s="18">
        <v>6</v>
      </c>
      <c r="B257" s="68">
        <v>17</v>
      </c>
      <c r="C257" s="20">
        <v>3117</v>
      </c>
      <c r="D257" s="20">
        <v>5171</v>
      </c>
      <c r="E257" s="158">
        <v>272000</v>
      </c>
      <c r="F257" s="158">
        <v>0</v>
      </c>
      <c r="G257" s="175">
        <v>0</v>
      </c>
      <c r="H257" s="158">
        <v>272000</v>
      </c>
      <c r="I257" s="175">
        <f t="shared" si="8"/>
        <v>100</v>
      </c>
      <c r="J257" s="21" t="s">
        <v>196</v>
      </c>
    </row>
    <row r="258" spans="1:10">
      <c r="A258" s="147">
        <v>6</v>
      </c>
      <c r="B258" s="148"/>
      <c r="C258" s="66">
        <v>3117</v>
      </c>
      <c r="D258" s="134"/>
      <c r="E258" s="162"/>
      <c r="F258" s="158"/>
      <c r="G258" s="175"/>
      <c r="H258" s="158"/>
      <c r="I258" s="175"/>
      <c r="J258" s="135" t="s">
        <v>192</v>
      </c>
    </row>
    <row r="259" spans="1:10">
      <c r="A259" s="150">
        <v>10</v>
      </c>
      <c r="B259" s="152"/>
      <c r="C259" s="151">
        <v>2321</v>
      </c>
      <c r="D259" s="151">
        <v>6121</v>
      </c>
      <c r="E259" s="184">
        <v>0</v>
      </c>
      <c r="F259" s="161">
        <v>310000</v>
      </c>
      <c r="G259" s="206">
        <f t="shared" si="7"/>
        <v>0</v>
      </c>
      <c r="H259" s="183">
        <v>0</v>
      </c>
      <c r="I259" s="176">
        <v>0</v>
      </c>
      <c r="J259" s="153" t="s">
        <v>198</v>
      </c>
    </row>
    <row r="260" spans="1:10">
      <c r="A260" s="147">
        <v>10</v>
      </c>
      <c r="B260" s="133"/>
      <c r="C260" s="134">
        <v>2321</v>
      </c>
      <c r="D260" s="134"/>
      <c r="E260" s="162"/>
      <c r="F260" s="32"/>
      <c r="G260" s="207"/>
      <c r="H260" s="185"/>
      <c r="I260" s="208"/>
      <c r="J260" s="135" t="s">
        <v>197</v>
      </c>
    </row>
    <row r="261" spans="1:10">
      <c r="A261" s="75">
        <v>3002</v>
      </c>
      <c r="B261" s="76"/>
      <c r="C261" s="77">
        <v>3113</v>
      </c>
      <c r="D261" s="77">
        <v>5321</v>
      </c>
      <c r="E261" s="200">
        <v>3001</v>
      </c>
      <c r="F261" s="200">
        <v>6000</v>
      </c>
      <c r="G261" s="175">
        <f t="shared" si="7"/>
        <v>50.016666666666666</v>
      </c>
      <c r="H261" s="200">
        <v>3001</v>
      </c>
      <c r="I261" s="175">
        <f t="shared" si="8"/>
        <v>100</v>
      </c>
      <c r="J261" s="78" t="s">
        <v>156</v>
      </c>
    </row>
    <row r="262" spans="1:10">
      <c r="A262" s="120">
        <v>3002</v>
      </c>
      <c r="B262" s="121"/>
      <c r="C262" s="122">
        <v>3113</v>
      </c>
      <c r="D262" s="122"/>
      <c r="E262" s="201"/>
      <c r="F262" s="200"/>
      <c r="G262" s="175"/>
      <c r="H262" s="200"/>
      <c r="I262" s="175"/>
      <c r="J262" s="123" t="s">
        <v>62</v>
      </c>
    </row>
    <row r="263" spans="1:10">
      <c r="A263" s="75">
        <v>4112</v>
      </c>
      <c r="B263" s="76"/>
      <c r="C263" s="77">
        <v>2310</v>
      </c>
      <c r="D263" s="77">
        <v>5329</v>
      </c>
      <c r="E263" s="200">
        <v>28170</v>
      </c>
      <c r="F263" s="205">
        <v>28170</v>
      </c>
      <c r="G263" s="206">
        <f t="shared" si="7"/>
        <v>100</v>
      </c>
      <c r="H263" s="205">
        <v>28170</v>
      </c>
      <c r="I263" s="176">
        <f t="shared" si="8"/>
        <v>100</v>
      </c>
      <c r="J263" s="78" t="s">
        <v>157</v>
      </c>
    </row>
    <row r="264" spans="1:10">
      <c r="A264" s="120">
        <v>4112</v>
      </c>
      <c r="B264" s="121"/>
      <c r="C264" s="122">
        <v>2310</v>
      </c>
      <c r="D264" s="122"/>
      <c r="E264" s="201"/>
      <c r="F264" s="201"/>
      <c r="G264" s="207"/>
      <c r="H264" s="201"/>
      <c r="I264" s="208"/>
      <c r="J264" s="123" t="s">
        <v>56</v>
      </c>
    </row>
    <row r="265" spans="1:10">
      <c r="A265" s="75">
        <v>4118</v>
      </c>
      <c r="B265" s="76"/>
      <c r="C265" s="77">
        <v>6409</v>
      </c>
      <c r="D265" s="77">
        <v>5329</v>
      </c>
      <c r="E265" s="200">
        <v>1710</v>
      </c>
      <c r="F265" s="200">
        <v>1710</v>
      </c>
      <c r="G265" s="175">
        <f t="shared" si="7"/>
        <v>100</v>
      </c>
      <c r="H265" s="200">
        <v>1710</v>
      </c>
      <c r="I265" s="175">
        <f t="shared" si="8"/>
        <v>100</v>
      </c>
      <c r="J265" s="78" t="s">
        <v>158</v>
      </c>
    </row>
    <row r="266" spans="1:10" ht="12.75" thickBot="1">
      <c r="A266" s="79">
        <v>4118</v>
      </c>
      <c r="B266" s="80"/>
      <c r="C266" s="81">
        <v>6409</v>
      </c>
      <c r="D266" s="82"/>
      <c r="E266" s="83"/>
      <c r="F266" s="109"/>
      <c r="G266" s="175"/>
      <c r="H266" s="109"/>
      <c r="I266" s="175"/>
      <c r="J266" s="137" t="s">
        <v>144</v>
      </c>
    </row>
    <row r="267" spans="1:10" ht="12.75" thickBot="1">
      <c r="A267" s="48" t="s">
        <v>159</v>
      </c>
      <c r="B267" s="45"/>
      <c r="C267" s="45"/>
      <c r="D267" s="45"/>
      <c r="E267" s="101">
        <f>SUM(E268:E268)</f>
        <v>500800</v>
      </c>
      <c r="F267" s="106">
        <f>SUM(F268:F268)</f>
        <v>500800</v>
      </c>
      <c r="G267" s="178">
        <f t="shared" si="7"/>
        <v>100</v>
      </c>
      <c r="H267" s="106">
        <v>500800</v>
      </c>
      <c r="I267" s="204">
        <f t="shared" si="8"/>
        <v>100</v>
      </c>
      <c r="J267" s="136"/>
    </row>
    <row r="268" spans="1:10" ht="12.75" thickBot="1">
      <c r="A268" s="85">
        <v>4112</v>
      </c>
      <c r="B268" s="86"/>
      <c r="C268" s="82">
        <v>2310</v>
      </c>
      <c r="D268" s="82">
        <v>6349</v>
      </c>
      <c r="E268" s="202">
        <v>500800</v>
      </c>
      <c r="F268" s="202">
        <v>500800</v>
      </c>
      <c r="G268" s="203">
        <f t="shared" si="7"/>
        <v>100</v>
      </c>
      <c r="H268" s="200">
        <v>500800</v>
      </c>
      <c r="I268" s="180">
        <f t="shared" si="8"/>
        <v>100</v>
      </c>
      <c r="J268" s="138" t="s">
        <v>161</v>
      </c>
    </row>
    <row r="269" spans="1:10" ht="12.75" thickBot="1">
      <c r="A269" s="43" t="s">
        <v>162</v>
      </c>
      <c r="B269" s="45"/>
      <c r="C269" s="45"/>
      <c r="D269" s="45"/>
      <c r="E269" s="126">
        <f>SUM(E73:E267)</f>
        <v>8017778.9699999997</v>
      </c>
      <c r="F269" s="127">
        <f>SUM(F267,F72)</f>
        <v>7542586.8600000013</v>
      </c>
      <c r="G269" s="178">
        <f>E269/F269*100</f>
        <v>106.30012114968204</v>
      </c>
      <c r="H269" s="127">
        <f>SUM(H267,H72)</f>
        <v>8023349.6900000004</v>
      </c>
      <c r="I269" s="104">
        <f t="shared" si="8"/>
        <v>99.930568650062156</v>
      </c>
      <c r="J269" s="84"/>
    </row>
    <row r="270" spans="1:10">
      <c r="A270" s="87"/>
      <c r="B270" s="72"/>
      <c r="C270" s="87"/>
      <c r="D270" s="87"/>
      <c r="E270" s="4"/>
      <c r="F270" s="5"/>
      <c r="G270" s="5"/>
      <c r="H270" s="5"/>
      <c r="I270" s="5"/>
      <c r="J270" s="87"/>
    </row>
    <row r="271" spans="1:10">
      <c r="A271" s="87"/>
      <c r="B271" s="72"/>
      <c r="C271" s="87"/>
      <c r="D271" s="87"/>
      <c r="E271" s="74"/>
      <c r="F271" s="74"/>
      <c r="G271" s="74"/>
      <c r="H271" s="74"/>
      <c r="I271" s="74"/>
      <c r="J271" s="87"/>
    </row>
    <row r="272" spans="1:10">
      <c r="A272" s="87"/>
      <c r="B272" s="72"/>
      <c r="C272" s="87"/>
      <c r="D272" s="87"/>
      <c r="E272" s="4"/>
      <c r="F272" s="5"/>
      <c r="G272" s="5"/>
      <c r="H272" s="5"/>
      <c r="I272" s="5"/>
      <c r="J272" s="87"/>
    </row>
    <row r="273" spans="1:10">
      <c r="A273" s="87"/>
      <c r="B273" s="72"/>
      <c r="C273" s="87"/>
      <c r="D273" s="87"/>
      <c r="E273" s="105"/>
      <c r="F273" s="105"/>
      <c r="G273" s="105"/>
      <c r="H273" s="105"/>
      <c r="I273" s="105"/>
      <c r="J273" s="87"/>
    </row>
    <row r="274" spans="1:10">
      <c r="A274" s="4"/>
      <c r="B274" s="4"/>
      <c r="C274" s="4"/>
      <c r="D274" s="4"/>
      <c r="E274" s="4"/>
      <c r="F274" s="5"/>
      <c r="G274" s="5"/>
      <c r="H274" s="5"/>
      <c r="I274" s="5"/>
      <c r="J274" s="4"/>
    </row>
    <row r="275" spans="1:10">
      <c r="A275" s="4"/>
      <c r="B275" s="4"/>
      <c r="C275" s="4"/>
      <c r="D275" s="4"/>
      <c r="E275" s="4"/>
      <c r="F275" s="5"/>
      <c r="G275" s="5"/>
      <c r="H275" s="5"/>
      <c r="I275" s="5"/>
      <c r="J275" s="4"/>
    </row>
    <row r="276" spans="1:10">
      <c r="A276" s="4"/>
      <c r="B276" s="4"/>
      <c r="C276" s="4"/>
      <c r="D276" s="4"/>
      <c r="E276" s="5"/>
      <c r="F276" s="5"/>
      <c r="G276" s="5"/>
      <c r="H276" s="5"/>
      <c r="I276" s="5"/>
      <c r="J276" s="4"/>
    </row>
    <row r="277" spans="1:10">
      <c r="A277" s="4"/>
      <c r="B277" s="4"/>
      <c r="C277" s="4"/>
      <c r="D277" s="4"/>
      <c r="E277" s="4"/>
      <c r="F277" s="5"/>
      <c r="G277" s="5"/>
      <c r="H277" s="5"/>
      <c r="I277" s="5"/>
      <c r="J277" s="4"/>
    </row>
    <row r="278" spans="1:10">
      <c r="E278" s="88"/>
      <c r="F278" s="88"/>
      <c r="G278" s="88"/>
      <c r="H278" s="88"/>
      <c r="I278" s="5"/>
      <c r="J278" s="4"/>
    </row>
    <row r="279" spans="1:10">
      <c r="E279" s="88"/>
      <c r="F279" s="88"/>
      <c r="G279" s="88"/>
      <c r="H279" s="88"/>
      <c r="I279" s="5"/>
      <c r="J279" s="4"/>
    </row>
    <row r="280" spans="1:10">
      <c r="E280" s="73"/>
      <c r="F280" s="73"/>
      <c r="G280" s="73"/>
      <c r="H280" s="73"/>
      <c r="I280" s="5"/>
      <c r="J280" s="4"/>
    </row>
    <row r="281" spans="1:10">
      <c r="E281" s="73"/>
      <c r="F281" s="73"/>
      <c r="G281" s="73"/>
      <c r="H281" s="73"/>
      <c r="I281" s="5"/>
      <c r="J281" s="4"/>
    </row>
    <row r="282" spans="1:10">
      <c r="E282" s="73"/>
      <c r="F282" s="73"/>
      <c r="G282" s="73"/>
      <c r="H282" s="73"/>
      <c r="I282" s="5"/>
      <c r="J282" s="74"/>
    </row>
    <row r="283" spans="1:10">
      <c r="E283" s="73"/>
      <c r="F283" s="73"/>
      <c r="G283" s="73"/>
      <c r="H283" s="73"/>
      <c r="I283" s="5"/>
      <c r="J283" s="89"/>
    </row>
    <row r="284" spans="1:10">
      <c r="E284" s="74"/>
      <c r="F284" s="74"/>
      <c r="G284" s="74"/>
      <c r="H284" s="74"/>
      <c r="I284" s="5"/>
      <c r="J284" s="74"/>
    </row>
    <row r="285" spans="1:10">
      <c r="E285" s="74"/>
      <c r="F285" s="74"/>
      <c r="G285" s="74"/>
      <c r="H285" s="74"/>
      <c r="I285" s="5"/>
    </row>
    <row r="286" spans="1:10">
      <c r="E286" s="90"/>
      <c r="F286" s="90"/>
      <c r="G286" s="90"/>
      <c r="H286" s="90"/>
      <c r="I286" s="5"/>
    </row>
    <row r="287" spans="1:10">
      <c r="I287" s="5"/>
    </row>
    <row r="288" spans="1:10">
      <c r="I288" s="5"/>
    </row>
    <row r="289" spans="9:9">
      <c r="I289" s="5"/>
    </row>
    <row r="290" spans="9:9">
      <c r="I290" s="5"/>
    </row>
    <row r="291" spans="9:9">
      <c r="I291" s="5"/>
    </row>
    <row r="292" spans="9:9">
      <c r="I292" s="5"/>
    </row>
    <row r="293" spans="9:9">
      <c r="I293" s="5"/>
    </row>
    <row r="294" spans="9:9">
      <c r="I294" s="5"/>
    </row>
    <row r="295" spans="9:9">
      <c r="I295" s="5"/>
    </row>
    <row r="296" spans="9:9">
      <c r="I296" s="5"/>
    </row>
    <row r="297" spans="9:9">
      <c r="I297" s="5"/>
    </row>
    <row r="298" spans="9:9">
      <c r="I298" s="5"/>
    </row>
    <row r="299" spans="9:9">
      <c r="I299" s="5"/>
    </row>
    <row r="300" spans="9:9">
      <c r="I300" s="5"/>
    </row>
    <row r="301" spans="9:9">
      <c r="I301" s="5"/>
    </row>
    <row r="302" spans="9:9">
      <c r="I302" s="5"/>
    </row>
    <row r="303" spans="9:9">
      <c r="I303" s="5"/>
    </row>
    <row r="304" spans="9:9">
      <c r="I304" s="5"/>
    </row>
    <row r="305" spans="9:9">
      <c r="I305" s="5"/>
    </row>
    <row r="306" spans="9:9">
      <c r="I306" s="5"/>
    </row>
    <row r="307" spans="9:9">
      <c r="I307" s="5"/>
    </row>
    <row r="308" spans="9:9">
      <c r="I308" s="5"/>
    </row>
    <row r="309" spans="9:9">
      <c r="I309" s="5"/>
    </row>
    <row r="310" spans="9:9">
      <c r="I310" s="5"/>
    </row>
    <row r="311" spans="9:9">
      <c r="I311" s="5"/>
    </row>
    <row r="312" spans="9:9">
      <c r="I312" s="5"/>
    </row>
    <row r="313" spans="9:9">
      <c r="I313" s="5"/>
    </row>
    <row r="314" spans="9:9">
      <c r="I314" s="5"/>
    </row>
    <row r="315" spans="9:9">
      <c r="I315" s="5"/>
    </row>
    <row r="316" spans="9:9">
      <c r="I316" s="5"/>
    </row>
    <row r="317" spans="9:9">
      <c r="I317" s="5"/>
    </row>
    <row r="318" spans="9:9">
      <c r="I318" s="5"/>
    </row>
    <row r="319" spans="9:9">
      <c r="I319" s="5"/>
    </row>
    <row r="320" spans="9:9">
      <c r="I320" s="5"/>
    </row>
    <row r="321" spans="9:9">
      <c r="I321" s="5"/>
    </row>
    <row r="322" spans="9:9">
      <c r="I322" s="5"/>
    </row>
    <row r="323" spans="9:9">
      <c r="I323" s="5"/>
    </row>
    <row r="324" spans="9:9">
      <c r="I324" s="5"/>
    </row>
    <row r="325" spans="9:9">
      <c r="I325" s="5"/>
    </row>
    <row r="326" spans="9:9">
      <c r="I326" s="5"/>
    </row>
    <row r="327" spans="9:9">
      <c r="I327" s="5"/>
    </row>
    <row r="328" spans="9:9">
      <c r="I328" s="5"/>
    </row>
    <row r="329" spans="9:9">
      <c r="I329" s="5"/>
    </row>
    <row r="330" spans="9:9">
      <c r="I330" s="5"/>
    </row>
    <row r="331" spans="9:9">
      <c r="I331" s="5"/>
    </row>
    <row r="332" spans="9:9">
      <c r="I332" s="5"/>
    </row>
    <row r="333" spans="9:9">
      <c r="I333" s="5"/>
    </row>
    <row r="334" spans="9:9">
      <c r="I334" s="5"/>
    </row>
    <row r="335" spans="9:9">
      <c r="I335" s="5"/>
    </row>
    <row r="336" spans="9:9">
      <c r="I336" s="5"/>
    </row>
    <row r="337" spans="9:9">
      <c r="I337" s="5"/>
    </row>
    <row r="338" spans="9:9">
      <c r="I338" s="5"/>
    </row>
    <row r="339" spans="9:9">
      <c r="I339" s="5"/>
    </row>
    <row r="340" spans="9:9">
      <c r="I340" s="5"/>
    </row>
    <row r="341" spans="9:9">
      <c r="I341" s="5"/>
    </row>
    <row r="342" spans="9:9">
      <c r="I342" s="5"/>
    </row>
    <row r="343" spans="9:9">
      <c r="I343" s="5"/>
    </row>
    <row r="344" spans="9:9">
      <c r="I344" s="5"/>
    </row>
    <row r="345" spans="9:9">
      <c r="I345" s="5"/>
    </row>
    <row r="346" spans="9:9">
      <c r="I346" s="5"/>
    </row>
    <row r="347" spans="9:9">
      <c r="I347" s="5"/>
    </row>
    <row r="348" spans="9:9">
      <c r="I348" s="5"/>
    </row>
    <row r="349" spans="9:9">
      <c r="I349" s="5"/>
    </row>
    <row r="350" spans="9:9">
      <c r="I350" s="5"/>
    </row>
    <row r="351" spans="9:9">
      <c r="I351" s="5"/>
    </row>
    <row r="352" spans="9:9">
      <c r="I352" s="5"/>
    </row>
    <row r="353" spans="9:9">
      <c r="I353" s="5"/>
    </row>
    <row r="354" spans="9:9">
      <c r="I354" s="5"/>
    </row>
    <row r="355" spans="9:9">
      <c r="I355" s="5"/>
    </row>
    <row r="356" spans="9:9">
      <c r="I356" s="5"/>
    </row>
    <row r="357" spans="9:9">
      <c r="I357" s="5"/>
    </row>
    <row r="358" spans="9:9">
      <c r="I358" s="5"/>
    </row>
    <row r="359" spans="9:9">
      <c r="I359" s="5"/>
    </row>
    <row r="360" spans="9:9">
      <c r="I360" s="5"/>
    </row>
    <row r="361" spans="9:9">
      <c r="I361" s="5"/>
    </row>
    <row r="362" spans="9:9">
      <c r="I362" s="5"/>
    </row>
    <row r="363" spans="9:9">
      <c r="I363" s="5"/>
    </row>
    <row r="364" spans="9:9">
      <c r="I364" s="5"/>
    </row>
    <row r="365" spans="9:9">
      <c r="I365" s="5"/>
    </row>
    <row r="366" spans="9:9">
      <c r="I366" s="5"/>
    </row>
    <row r="367" spans="9:9">
      <c r="I367" s="5"/>
    </row>
    <row r="368" spans="9:9">
      <c r="I368" s="5"/>
    </row>
    <row r="369" spans="9:9">
      <c r="I369" s="5"/>
    </row>
    <row r="370" spans="9:9">
      <c r="I370" s="5"/>
    </row>
    <row r="371" spans="9:9">
      <c r="I371" s="5"/>
    </row>
    <row r="372" spans="9:9">
      <c r="I372" s="5"/>
    </row>
    <row r="373" spans="9:9">
      <c r="I373" s="5"/>
    </row>
    <row r="374" spans="9:9">
      <c r="I374" s="5"/>
    </row>
    <row r="375" spans="9:9">
      <c r="I375" s="5"/>
    </row>
    <row r="376" spans="9:9">
      <c r="I376" s="5"/>
    </row>
    <row r="377" spans="9:9">
      <c r="I377" s="5"/>
    </row>
    <row r="378" spans="9:9">
      <c r="I378" s="5"/>
    </row>
    <row r="379" spans="9:9">
      <c r="I379" s="5"/>
    </row>
    <row r="380" spans="9:9">
      <c r="I380" s="5"/>
    </row>
    <row r="381" spans="9:9">
      <c r="I381" s="5"/>
    </row>
    <row r="382" spans="9:9">
      <c r="I382" s="5"/>
    </row>
    <row r="383" spans="9:9">
      <c r="I383" s="5"/>
    </row>
    <row r="384" spans="9:9">
      <c r="I384" s="5"/>
    </row>
    <row r="385" spans="9:9">
      <c r="I385" s="5"/>
    </row>
    <row r="386" spans="9:9">
      <c r="I386" s="5"/>
    </row>
    <row r="387" spans="9:9">
      <c r="I387" s="5"/>
    </row>
    <row r="388" spans="9:9">
      <c r="I388" s="5"/>
    </row>
    <row r="389" spans="9:9">
      <c r="I389" s="5"/>
    </row>
    <row r="390" spans="9:9">
      <c r="I390" s="5"/>
    </row>
    <row r="391" spans="9:9">
      <c r="I391" s="5"/>
    </row>
    <row r="392" spans="9:9">
      <c r="I392" s="5"/>
    </row>
    <row r="393" spans="9:9">
      <c r="I393" s="5"/>
    </row>
    <row r="394" spans="9:9">
      <c r="I394" s="5"/>
    </row>
    <row r="395" spans="9:9">
      <c r="I395" s="5"/>
    </row>
    <row r="396" spans="9:9">
      <c r="I396" s="5"/>
    </row>
    <row r="397" spans="9:9">
      <c r="I397" s="5"/>
    </row>
    <row r="398" spans="9:9">
      <c r="I398" s="5"/>
    </row>
    <row r="399" spans="9:9">
      <c r="I399" s="5"/>
    </row>
    <row r="400" spans="9:9">
      <c r="I400" s="5"/>
    </row>
    <row r="401" spans="9:9">
      <c r="I401" s="5"/>
    </row>
    <row r="402" spans="9:9">
      <c r="I402" s="5"/>
    </row>
    <row r="403" spans="9:9">
      <c r="I403" s="5"/>
    </row>
    <row r="404" spans="9:9">
      <c r="I404" s="5"/>
    </row>
    <row r="405" spans="9:9">
      <c r="I405" s="5"/>
    </row>
    <row r="406" spans="9:9">
      <c r="I406" s="5"/>
    </row>
    <row r="407" spans="9:9">
      <c r="I407" s="5"/>
    </row>
    <row r="408" spans="9:9">
      <c r="I408" s="5"/>
    </row>
    <row r="409" spans="9:9">
      <c r="I409" s="5"/>
    </row>
    <row r="410" spans="9:9">
      <c r="I410" s="5"/>
    </row>
    <row r="411" spans="9:9">
      <c r="I411" s="5"/>
    </row>
    <row r="412" spans="9:9">
      <c r="I412" s="5"/>
    </row>
    <row r="413" spans="9:9">
      <c r="I413" s="5"/>
    </row>
    <row r="414" spans="9:9">
      <c r="I414" s="5"/>
    </row>
    <row r="415" spans="9:9">
      <c r="I415" s="5"/>
    </row>
    <row r="416" spans="9:9">
      <c r="I416" s="5"/>
    </row>
    <row r="417" spans="9:9">
      <c r="I417" s="5"/>
    </row>
    <row r="418" spans="9:9">
      <c r="I418" s="5"/>
    </row>
    <row r="419" spans="9:9">
      <c r="I419" s="5"/>
    </row>
    <row r="420" spans="9:9">
      <c r="I420" s="5"/>
    </row>
    <row r="421" spans="9:9">
      <c r="I421" s="5"/>
    </row>
    <row r="422" spans="9:9">
      <c r="I422" s="5"/>
    </row>
    <row r="423" spans="9:9">
      <c r="I423" s="5"/>
    </row>
    <row r="424" spans="9:9">
      <c r="I424" s="5"/>
    </row>
    <row r="425" spans="9:9">
      <c r="I425" s="5"/>
    </row>
    <row r="426" spans="9:9">
      <c r="I426" s="5"/>
    </row>
    <row r="427" spans="9:9">
      <c r="I427" s="5"/>
    </row>
    <row r="428" spans="9:9">
      <c r="I428" s="5"/>
    </row>
    <row r="429" spans="9:9">
      <c r="I429" s="5"/>
    </row>
    <row r="430" spans="9:9">
      <c r="I430" s="5"/>
    </row>
    <row r="431" spans="9:9">
      <c r="I431" s="5"/>
    </row>
    <row r="432" spans="9:9">
      <c r="I432" s="5"/>
    </row>
    <row r="433" spans="9:9">
      <c r="I433" s="5"/>
    </row>
    <row r="434" spans="9:9">
      <c r="I434" s="5"/>
    </row>
    <row r="435" spans="9:9">
      <c r="I435" s="5"/>
    </row>
    <row r="436" spans="9:9">
      <c r="I436" s="5"/>
    </row>
    <row r="437" spans="9:9">
      <c r="I437" s="5"/>
    </row>
    <row r="438" spans="9:9">
      <c r="I438" s="5"/>
    </row>
    <row r="439" spans="9:9">
      <c r="I439" s="5"/>
    </row>
    <row r="440" spans="9:9">
      <c r="I440" s="5"/>
    </row>
    <row r="441" spans="9:9">
      <c r="I441" s="5"/>
    </row>
    <row r="442" spans="9:9">
      <c r="I442" s="5"/>
    </row>
    <row r="443" spans="9:9">
      <c r="I443" s="5"/>
    </row>
    <row r="444" spans="9:9">
      <c r="I444" s="5"/>
    </row>
    <row r="445" spans="9:9">
      <c r="I445" s="5"/>
    </row>
    <row r="446" spans="9:9">
      <c r="I446" s="5"/>
    </row>
    <row r="447" spans="9:9">
      <c r="I447" s="5"/>
    </row>
    <row r="448" spans="9:9">
      <c r="I448" s="5"/>
    </row>
    <row r="449" spans="9:9">
      <c r="I449" s="5"/>
    </row>
    <row r="450" spans="9:9">
      <c r="I450" s="5"/>
    </row>
    <row r="451" spans="9:9">
      <c r="I451" s="5"/>
    </row>
    <row r="452" spans="9:9">
      <c r="I452" s="5"/>
    </row>
    <row r="453" spans="9:9">
      <c r="I453" s="5"/>
    </row>
    <row r="454" spans="9:9">
      <c r="I454" s="5"/>
    </row>
    <row r="455" spans="9:9">
      <c r="I455" s="5"/>
    </row>
    <row r="456" spans="9:9">
      <c r="I456" s="5"/>
    </row>
    <row r="457" spans="9:9">
      <c r="I457" s="5"/>
    </row>
    <row r="458" spans="9:9">
      <c r="I458" s="5"/>
    </row>
    <row r="459" spans="9:9">
      <c r="I459" s="5"/>
    </row>
    <row r="460" spans="9:9">
      <c r="I460" s="5"/>
    </row>
    <row r="461" spans="9:9">
      <c r="I461" s="5"/>
    </row>
    <row r="462" spans="9:9">
      <c r="I462" s="5"/>
    </row>
    <row r="463" spans="9:9">
      <c r="I463" s="5"/>
    </row>
    <row r="464" spans="9:9">
      <c r="I464" s="5"/>
    </row>
    <row r="465" spans="9:9">
      <c r="I465" s="5"/>
    </row>
    <row r="466" spans="9:9">
      <c r="I466" s="5"/>
    </row>
    <row r="467" spans="9:9">
      <c r="I467" s="5"/>
    </row>
    <row r="468" spans="9:9">
      <c r="I468" s="5"/>
    </row>
    <row r="469" spans="9:9">
      <c r="I469" s="5"/>
    </row>
    <row r="470" spans="9:9">
      <c r="I470" s="5"/>
    </row>
    <row r="471" spans="9:9">
      <c r="I471" s="5"/>
    </row>
    <row r="472" spans="9:9">
      <c r="I472" s="5"/>
    </row>
    <row r="473" spans="9:9">
      <c r="I473" s="5"/>
    </row>
    <row r="474" spans="9:9">
      <c r="I474" s="5"/>
    </row>
    <row r="475" spans="9:9">
      <c r="I475" s="5"/>
    </row>
    <row r="476" spans="9:9">
      <c r="I476" s="5"/>
    </row>
    <row r="477" spans="9:9">
      <c r="I477" s="5"/>
    </row>
    <row r="478" spans="9:9">
      <c r="I478" s="5"/>
    </row>
    <row r="479" spans="9:9">
      <c r="I479" s="5"/>
    </row>
    <row r="480" spans="9:9">
      <c r="I480" s="5"/>
    </row>
    <row r="481" spans="9:9">
      <c r="I481" s="5"/>
    </row>
    <row r="482" spans="9:9">
      <c r="I482" s="5"/>
    </row>
    <row r="483" spans="9:9">
      <c r="I483" s="5"/>
    </row>
    <row r="484" spans="9:9">
      <c r="I484" s="5"/>
    </row>
    <row r="485" spans="9:9">
      <c r="I485" s="5"/>
    </row>
    <row r="486" spans="9:9">
      <c r="I486" s="5"/>
    </row>
    <row r="487" spans="9:9">
      <c r="I487" s="5"/>
    </row>
    <row r="488" spans="9:9">
      <c r="I488" s="5"/>
    </row>
    <row r="489" spans="9:9">
      <c r="I489" s="5"/>
    </row>
    <row r="490" spans="9:9">
      <c r="I490" s="5"/>
    </row>
    <row r="491" spans="9:9">
      <c r="I491" s="5"/>
    </row>
    <row r="492" spans="9:9">
      <c r="I492" s="5"/>
    </row>
    <row r="493" spans="9:9">
      <c r="I493" s="5"/>
    </row>
    <row r="494" spans="9:9">
      <c r="I494" s="5"/>
    </row>
    <row r="495" spans="9:9">
      <c r="I495" s="5"/>
    </row>
    <row r="496" spans="9:9">
      <c r="I496" s="5"/>
    </row>
    <row r="497" spans="9:9">
      <c r="I497" s="5"/>
    </row>
    <row r="498" spans="9:9">
      <c r="I498" s="5"/>
    </row>
    <row r="499" spans="9:9">
      <c r="I499" s="5"/>
    </row>
    <row r="500" spans="9:9">
      <c r="I500" s="5"/>
    </row>
    <row r="501" spans="9:9">
      <c r="I501" s="5"/>
    </row>
    <row r="502" spans="9:9">
      <c r="I502" s="5"/>
    </row>
    <row r="503" spans="9:9">
      <c r="I503" s="5"/>
    </row>
    <row r="504" spans="9:9">
      <c r="I504" s="5"/>
    </row>
    <row r="505" spans="9:9">
      <c r="I505" s="5"/>
    </row>
    <row r="506" spans="9:9">
      <c r="I506" s="5"/>
    </row>
    <row r="507" spans="9:9">
      <c r="I507" s="5"/>
    </row>
    <row r="508" spans="9:9">
      <c r="I508" s="5"/>
    </row>
    <row r="509" spans="9:9">
      <c r="I509" s="5"/>
    </row>
    <row r="510" spans="9:9">
      <c r="I510" s="5"/>
    </row>
    <row r="511" spans="9:9">
      <c r="I511" s="5"/>
    </row>
    <row r="512" spans="9:9">
      <c r="I512" s="5"/>
    </row>
    <row r="513" spans="9:9">
      <c r="I513" s="5"/>
    </row>
    <row r="514" spans="9:9">
      <c r="I514" s="5"/>
    </row>
    <row r="515" spans="9:9">
      <c r="I515" s="5"/>
    </row>
    <row r="516" spans="9:9">
      <c r="I516" s="5"/>
    </row>
    <row r="517" spans="9:9">
      <c r="I517" s="5"/>
    </row>
    <row r="518" spans="9:9">
      <c r="I518" s="5"/>
    </row>
    <row r="519" spans="9:9">
      <c r="I519" s="5"/>
    </row>
    <row r="520" spans="9:9">
      <c r="I520" s="5"/>
    </row>
    <row r="521" spans="9:9">
      <c r="I521" s="5"/>
    </row>
    <row r="522" spans="9:9">
      <c r="I522" s="5"/>
    </row>
    <row r="523" spans="9:9">
      <c r="I523" s="5"/>
    </row>
    <row r="524" spans="9:9">
      <c r="I524" s="5"/>
    </row>
    <row r="525" spans="9:9">
      <c r="I525" s="5"/>
    </row>
    <row r="526" spans="9:9">
      <c r="I526" s="5"/>
    </row>
    <row r="527" spans="9:9">
      <c r="I527" s="5"/>
    </row>
    <row r="528" spans="9:9">
      <c r="I528" s="5"/>
    </row>
    <row r="529" spans="9:9">
      <c r="I529" s="5"/>
    </row>
    <row r="530" spans="9:9">
      <c r="I530" s="5"/>
    </row>
    <row r="531" spans="9:9">
      <c r="I531" s="5"/>
    </row>
    <row r="532" spans="9:9">
      <c r="I532" s="5"/>
    </row>
    <row r="533" spans="9:9">
      <c r="I533" s="5"/>
    </row>
    <row r="534" spans="9:9">
      <c r="I534" s="5"/>
    </row>
    <row r="535" spans="9:9">
      <c r="I535" s="5"/>
    </row>
    <row r="536" spans="9:9">
      <c r="I536" s="5"/>
    </row>
    <row r="537" spans="9:9">
      <c r="I537" s="5"/>
    </row>
    <row r="538" spans="9:9">
      <c r="I538" s="5"/>
    </row>
    <row r="539" spans="9:9">
      <c r="I539" s="5"/>
    </row>
    <row r="540" spans="9:9">
      <c r="I540" s="5"/>
    </row>
    <row r="541" spans="9:9">
      <c r="I541" s="5"/>
    </row>
    <row r="542" spans="9:9">
      <c r="I542" s="5"/>
    </row>
    <row r="543" spans="9:9">
      <c r="I543" s="5"/>
    </row>
  </sheetData>
  <mergeCells count="2">
    <mergeCell ref="A2:J2"/>
    <mergeCell ref="A70:J70"/>
  </mergeCells>
  <pageMargins left="0.23622047244094491" right="0.23622047244094491" top="0.74803149606299213" bottom="0.74803149606299213" header="0.31496062992125984" footer="0.31496062992125984"/>
  <pageSetup paperSize="9" orientation="portrait" r:id="rId1"/>
  <ignoredErrors>
    <ignoredError sqref="G4 G19 G27 G65 G26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Q241"/>
  <sheetViews>
    <sheetView tabSelected="1" topLeftCell="A12" workbookViewId="0">
      <selection activeCell="H225" sqref="H225"/>
    </sheetView>
  </sheetViews>
  <sheetFormatPr defaultRowHeight="15"/>
  <cols>
    <col min="1" max="1" width="4.28515625" style="1" customWidth="1"/>
    <col min="2" max="2" width="7.5703125" style="2" customWidth="1"/>
    <col min="3" max="4" width="4.42578125" style="1" bestFit="1" customWidth="1"/>
    <col min="5" max="5" width="10" style="232" bestFit="1" customWidth="1"/>
    <col min="6" max="6" width="40.7109375" style="1" bestFit="1" customWidth="1"/>
    <col min="8" max="10" width="11.42578125" bestFit="1" customWidth="1"/>
    <col min="12" max="12" width="10" bestFit="1" customWidth="1"/>
  </cols>
  <sheetData>
    <row r="1" spans="1:9" ht="15.75" thickBot="1"/>
    <row r="2" spans="1:9" ht="15.75" thickBot="1">
      <c r="A2" s="267" t="s">
        <v>0</v>
      </c>
      <c r="B2" s="268"/>
      <c r="C2" s="268"/>
      <c r="D2" s="268"/>
      <c r="E2" s="268"/>
      <c r="F2" s="269"/>
    </row>
    <row r="3" spans="1:9" ht="36.75" thickBot="1">
      <c r="A3" s="6" t="s">
        <v>1</v>
      </c>
      <c r="B3" s="7" t="s">
        <v>2</v>
      </c>
      <c r="C3" s="8" t="s">
        <v>3</v>
      </c>
      <c r="D3" s="9" t="s">
        <v>4</v>
      </c>
      <c r="E3" s="233" t="s">
        <v>207</v>
      </c>
      <c r="F3" s="99" t="s">
        <v>5</v>
      </c>
    </row>
    <row r="4" spans="1:9" ht="15.75" thickBot="1">
      <c r="A4" s="11" t="s">
        <v>6</v>
      </c>
      <c r="B4" s="12"/>
      <c r="C4" s="12"/>
      <c r="D4" s="12"/>
      <c r="E4" s="234">
        <f>SUM(E5:E18)</f>
        <v>6450789.1899999995</v>
      </c>
      <c r="F4" s="13"/>
      <c r="I4" s="266">
        <f>E4</f>
        <v>6450789.1899999995</v>
      </c>
    </row>
    <row r="5" spans="1:9">
      <c r="A5" s="14"/>
      <c r="B5" s="15"/>
      <c r="C5" s="16"/>
      <c r="D5" s="16">
        <v>1111</v>
      </c>
      <c r="E5" s="235">
        <v>1046445.24</v>
      </c>
      <c r="F5" s="110" t="s">
        <v>7</v>
      </c>
    </row>
    <row r="6" spans="1:9">
      <c r="A6" s="18"/>
      <c r="B6" s="19"/>
      <c r="C6" s="20"/>
      <c r="D6" s="20">
        <v>1112</v>
      </c>
      <c r="E6" s="236">
        <v>149855.1</v>
      </c>
      <c r="F6" s="111" t="s">
        <v>8</v>
      </c>
    </row>
    <row r="7" spans="1:9">
      <c r="A7" s="18"/>
      <c r="B7" s="19"/>
      <c r="C7" s="20"/>
      <c r="D7" s="20">
        <v>1113</v>
      </c>
      <c r="E7" s="236">
        <v>120528.15</v>
      </c>
      <c r="F7" s="21" t="s">
        <v>9</v>
      </c>
    </row>
    <row r="8" spans="1:9">
      <c r="A8" s="18"/>
      <c r="B8" s="19"/>
      <c r="C8" s="20"/>
      <c r="D8" s="20">
        <v>1121</v>
      </c>
      <c r="E8" s="236">
        <v>1166977.25</v>
      </c>
      <c r="F8" s="21" t="s">
        <v>10</v>
      </c>
    </row>
    <row r="9" spans="1:9">
      <c r="A9" s="18"/>
      <c r="B9" s="19"/>
      <c r="C9" s="20"/>
      <c r="D9" s="20">
        <v>1122</v>
      </c>
      <c r="E9" s="236">
        <v>583851.42000000004</v>
      </c>
      <c r="F9" s="21" t="s">
        <v>11</v>
      </c>
    </row>
    <row r="10" spans="1:9">
      <c r="A10" s="18"/>
      <c r="B10" s="19"/>
      <c r="C10" s="20"/>
      <c r="D10" s="20">
        <v>1211</v>
      </c>
      <c r="E10" s="236">
        <v>2463982.6</v>
      </c>
      <c r="F10" s="21" t="s">
        <v>12</v>
      </c>
    </row>
    <row r="11" spans="1:9">
      <c r="A11" s="18"/>
      <c r="B11" s="19"/>
      <c r="C11" s="20"/>
      <c r="D11" s="20">
        <v>1337</v>
      </c>
      <c r="E11" s="237">
        <v>0</v>
      </c>
      <c r="F11" s="21" t="s">
        <v>13</v>
      </c>
    </row>
    <row r="12" spans="1:9">
      <c r="A12" s="18"/>
      <c r="B12" s="19"/>
      <c r="C12" s="20"/>
      <c r="D12" s="20">
        <v>1340</v>
      </c>
      <c r="E12" s="237">
        <v>243235</v>
      </c>
      <c r="F12" s="21" t="s">
        <v>180</v>
      </c>
    </row>
    <row r="13" spans="1:9">
      <c r="A13" s="18"/>
      <c r="B13" s="19"/>
      <c r="C13" s="20"/>
      <c r="D13" s="20">
        <v>1341</v>
      </c>
      <c r="E13" s="237">
        <v>11390</v>
      </c>
      <c r="F13" s="21" t="s">
        <v>14</v>
      </c>
    </row>
    <row r="14" spans="1:9">
      <c r="A14" s="18"/>
      <c r="B14" s="19"/>
      <c r="C14" s="20"/>
      <c r="D14" s="20">
        <v>1343</v>
      </c>
      <c r="E14" s="237">
        <v>2545</v>
      </c>
      <c r="F14" s="21" t="s">
        <v>15</v>
      </c>
    </row>
    <row r="15" spans="1:9">
      <c r="A15" s="22"/>
      <c r="B15" s="19"/>
      <c r="C15" s="20"/>
      <c r="D15" s="20">
        <v>1351</v>
      </c>
      <c r="E15" s="237">
        <v>24761.47</v>
      </c>
      <c r="F15" s="21" t="s">
        <v>16</v>
      </c>
    </row>
    <row r="16" spans="1:9">
      <c r="A16" s="22"/>
      <c r="B16" s="19"/>
      <c r="C16" s="20"/>
      <c r="D16" s="20">
        <v>1355</v>
      </c>
      <c r="E16" s="237">
        <v>57000.39</v>
      </c>
      <c r="F16" s="21" t="s">
        <v>17</v>
      </c>
    </row>
    <row r="17" spans="1:12">
      <c r="A17" s="22"/>
      <c r="B17" s="19"/>
      <c r="C17" s="20"/>
      <c r="D17" s="20">
        <v>1361</v>
      </c>
      <c r="E17" s="237">
        <v>12300</v>
      </c>
      <c r="F17" s="21" t="s">
        <v>18</v>
      </c>
    </row>
    <row r="18" spans="1:12" ht="15.75" thickBot="1">
      <c r="A18" s="18"/>
      <c r="B18" s="19"/>
      <c r="C18" s="20"/>
      <c r="D18" s="20">
        <v>1511</v>
      </c>
      <c r="E18" s="237">
        <v>567917.56999999995</v>
      </c>
      <c r="F18" s="21" t="s">
        <v>19</v>
      </c>
    </row>
    <row r="19" spans="1:12" ht="15.75" thickBot="1">
      <c r="A19" s="23" t="s">
        <v>20</v>
      </c>
      <c r="B19" s="24"/>
      <c r="C19" s="24"/>
      <c r="D19" s="24"/>
      <c r="E19" s="238">
        <f>SUM(E20:E24)</f>
        <v>1389520.3</v>
      </c>
      <c r="F19" s="25"/>
      <c r="I19" s="266">
        <f>E19</f>
        <v>1389520.3</v>
      </c>
      <c r="J19" s="266">
        <f>SUM(I4:I19)</f>
        <v>7840309.4899999993</v>
      </c>
    </row>
    <row r="20" spans="1:12">
      <c r="A20" s="18"/>
      <c r="B20" s="19"/>
      <c r="C20" s="20"/>
      <c r="D20" s="20">
        <v>4111</v>
      </c>
      <c r="E20" s="237">
        <v>89870</v>
      </c>
      <c r="F20" s="21" t="s">
        <v>21</v>
      </c>
    </row>
    <row r="21" spans="1:12">
      <c r="A21" s="18"/>
      <c r="B21" s="20"/>
      <c r="C21" s="20"/>
      <c r="D21" s="20">
        <v>4112</v>
      </c>
      <c r="E21" s="237">
        <v>233200</v>
      </c>
      <c r="F21" s="21" t="s">
        <v>22</v>
      </c>
    </row>
    <row r="22" spans="1:12">
      <c r="A22" s="18"/>
      <c r="B22" s="20"/>
      <c r="C22" s="20"/>
      <c r="D22" s="20">
        <v>4116</v>
      </c>
      <c r="E22" s="237">
        <v>465912</v>
      </c>
      <c r="F22" s="21" t="s">
        <v>208</v>
      </c>
    </row>
    <row r="23" spans="1:12">
      <c r="A23" s="18"/>
      <c r="B23" s="20"/>
      <c r="C23" s="20"/>
      <c r="D23" s="20">
        <v>4122</v>
      </c>
      <c r="E23" s="239">
        <v>306130</v>
      </c>
      <c r="F23" s="21" t="s">
        <v>223</v>
      </c>
    </row>
    <row r="24" spans="1:12" ht="15.75" thickBot="1">
      <c r="A24" s="18"/>
      <c r="B24" s="20"/>
      <c r="C24" s="20"/>
      <c r="D24" s="20">
        <v>4134</v>
      </c>
      <c r="E24" s="239">
        <v>294408.3</v>
      </c>
      <c r="F24" s="21" t="s">
        <v>224</v>
      </c>
    </row>
    <row r="25" spans="1:12" ht="15.75" thickBot="1">
      <c r="A25" s="23" t="s">
        <v>23</v>
      </c>
      <c r="B25" s="26"/>
      <c r="C25" s="26"/>
      <c r="D25" s="26"/>
      <c r="E25" s="234">
        <f>SUM(E26:E58)</f>
        <v>390362.48</v>
      </c>
      <c r="F25" s="27"/>
      <c r="I25" s="266">
        <f>E25</f>
        <v>390362.48</v>
      </c>
      <c r="J25" s="266">
        <f>J19+I25</f>
        <v>8230671.9699999988</v>
      </c>
      <c r="L25" s="266">
        <f>J25-8230671.97</f>
        <v>0</v>
      </c>
    </row>
    <row r="26" spans="1:12">
      <c r="A26" s="18"/>
      <c r="B26" s="19"/>
      <c r="C26" s="20">
        <v>1012</v>
      </c>
      <c r="D26" s="20">
        <v>2111</v>
      </c>
      <c r="E26" s="237">
        <v>1100</v>
      </c>
      <c r="F26" s="21" t="s">
        <v>24</v>
      </c>
    </row>
    <row r="27" spans="1:12">
      <c r="A27" s="18"/>
      <c r="B27" s="19"/>
      <c r="C27" s="20">
        <v>1012</v>
      </c>
      <c r="D27" s="20">
        <v>2131</v>
      </c>
      <c r="E27" s="237">
        <v>18425</v>
      </c>
      <c r="F27" s="21" t="s">
        <v>25</v>
      </c>
    </row>
    <row r="28" spans="1:12">
      <c r="A28" s="18"/>
      <c r="B28" s="19"/>
      <c r="C28" s="66">
        <v>1012</v>
      </c>
      <c r="D28" s="20"/>
      <c r="E28" s="237"/>
      <c r="F28" s="168"/>
    </row>
    <row r="29" spans="1:12">
      <c r="A29" s="93"/>
      <c r="B29" s="36"/>
      <c r="C29" s="37">
        <v>2310</v>
      </c>
      <c r="D29" s="37">
        <v>2111</v>
      </c>
      <c r="E29" s="240">
        <v>21182</v>
      </c>
      <c r="F29" s="38" t="s">
        <v>26</v>
      </c>
    </row>
    <row r="30" spans="1:12">
      <c r="A30" s="28"/>
      <c r="B30" s="29"/>
      <c r="C30" s="30">
        <v>2310</v>
      </c>
      <c r="D30" s="31"/>
      <c r="E30" s="241"/>
      <c r="F30" s="115"/>
    </row>
    <row r="31" spans="1:12">
      <c r="A31" s="18"/>
      <c r="B31" s="19"/>
      <c r="C31" s="20">
        <v>3612</v>
      </c>
      <c r="D31" s="20">
        <v>2132</v>
      </c>
      <c r="E31" s="237">
        <v>0</v>
      </c>
      <c r="F31" s="21" t="s">
        <v>27</v>
      </c>
    </row>
    <row r="32" spans="1:12">
      <c r="A32" s="28"/>
      <c r="B32" s="29"/>
      <c r="C32" s="31">
        <v>3612</v>
      </c>
      <c r="D32" s="31"/>
      <c r="E32" s="241"/>
      <c r="F32" s="33"/>
    </row>
    <row r="33" spans="1:6">
      <c r="A33" s="18"/>
      <c r="B33" s="19"/>
      <c r="C33" s="20">
        <v>3613</v>
      </c>
      <c r="D33" s="20">
        <v>2132</v>
      </c>
      <c r="E33" s="237">
        <v>36835</v>
      </c>
      <c r="F33" s="21" t="s">
        <v>28</v>
      </c>
    </row>
    <row r="34" spans="1:6">
      <c r="A34" s="28"/>
      <c r="B34" s="29"/>
      <c r="C34" s="31">
        <v>3613</v>
      </c>
      <c r="D34" s="31"/>
      <c r="E34" s="241"/>
      <c r="F34" s="33"/>
    </row>
    <row r="35" spans="1:6">
      <c r="A35" s="35"/>
      <c r="B35" s="36"/>
      <c r="C35" s="37">
        <v>3632</v>
      </c>
      <c r="D35" s="37">
        <v>2111</v>
      </c>
      <c r="E35" s="240">
        <v>2800</v>
      </c>
      <c r="F35" s="38" t="s">
        <v>29</v>
      </c>
    </row>
    <row r="36" spans="1:6">
      <c r="A36" s="39"/>
      <c r="B36" s="29"/>
      <c r="C36" s="31">
        <v>3632</v>
      </c>
      <c r="D36" s="31"/>
      <c r="E36" s="241"/>
      <c r="F36" s="33"/>
    </row>
    <row r="37" spans="1:6">
      <c r="A37" s="35"/>
      <c r="B37" s="37"/>
      <c r="C37" s="20">
        <v>3633</v>
      </c>
      <c r="D37" s="20">
        <v>2131</v>
      </c>
      <c r="E37" s="237">
        <v>169557</v>
      </c>
      <c r="F37" s="21" t="s">
        <v>30</v>
      </c>
    </row>
    <row r="38" spans="1:6">
      <c r="A38" s="39"/>
      <c r="B38" s="31"/>
      <c r="C38" s="31">
        <v>3633</v>
      </c>
      <c r="D38" s="31"/>
      <c r="E38" s="241"/>
      <c r="F38" s="33"/>
    </row>
    <row r="39" spans="1:6">
      <c r="A39" s="35"/>
      <c r="B39" s="36"/>
      <c r="C39" s="20">
        <v>3634</v>
      </c>
      <c r="D39" s="20">
        <v>2111</v>
      </c>
      <c r="E39" s="237">
        <v>16969</v>
      </c>
      <c r="F39" s="21" t="s">
        <v>31</v>
      </c>
    </row>
    <row r="40" spans="1:6">
      <c r="A40" s="39"/>
      <c r="B40" s="29"/>
      <c r="C40" s="31">
        <v>3634</v>
      </c>
      <c r="D40" s="31"/>
      <c r="E40" s="241"/>
      <c r="F40" s="33"/>
    </row>
    <row r="41" spans="1:6">
      <c r="A41" s="41"/>
      <c r="B41" s="19"/>
      <c r="C41" s="20">
        <v>3639</v>
      </c>
      <c r="D41" s="20">
        <v>3111</v>
      </c>
      <c r="E41" s="237">
        <v>9700</v>
      </c>
      <c r="F41" s="21" t="s">
        <v>172</v>
      </c>
    </row>
    <row r="42" spans="1:6">
      <c r="A42" s="41"/>
      <c r="B42" s="19"/>
      <c r="C42" s="20">
        <v>3639</v>
      </c>
      <c r="D42" s="20">
        <v>3112</v>
      </c>
      <c r="E42" s="237">
        <v>2</v>
      </c>
      <c r="F42" s="21" t="s">
        <v>181</v>
      </c>
    </row>
    <row r="43" spans="1:6">
      <c r="A43" s="144"/>
      <c r="B43" s="142"/>
      <c r="C43" s="143">
        <v>3639</v>
      </c>
      <c r="D43" s="143"/>
      <c r="E43" s="242"/>
      <c r="F43" s="145"/>
    </row>
    <row r="44" spans="1:6">
      <c r="A44" s="41"/>
      <c r="B44" s="19"/>
      <c r="C44" s="20">
        <v>3721</v>
      </c>
      <c r="D44" s="20">
        <v>2324</v>
      </c>
      <c r="E44" s="237">
        <v>12947</v>
      </c>
      <c r="F44" s="21" t="s">
        <v>173</v>
      </c>
    </row>
    <row r="45" spans="1:6">
      <c r="A45" s="132"/>
      <c r="B45" s="142"/>
      <c r="C45" s="143">
        <v>3721</v>
      </c>
      <c r="D45" s="143"/>
      <c r="E45" s="242"/>
      <c r="F45" s="145"/>
    </row>
    <row r="46" spans="1:6">
      <c r="A46" s="41"/>
      <c r="B46" s="19"/>
      <c r="C46" s="20">
        <v>3722</v>
      </c>
      <c r="D46" s="20">
        <v>2111</v>
      </c>
      <c r="E46" s="237">
        <v>6370</v>
      </c>
      <c r="F46" s="21" t="s">
        <v>32</v>
      </c>
    </row>
    <row r="47" spans="1:6">
      <c r="A47" s="41"/>
      <c r="B47" s="19"/>
      <c r="C47" s="20">
        <v>3722</v>
      </c>
      <c r="D47" s="20">
        <v>2112</v>
      </c>
      <c r="E47" s="237">
        <v>3546</v>
      </c>
      <c r="F47" s="21" t="s">
        <v>33</v>
      </c>
    </row>
    <row r="48" spans="1:6">
      <c r="A48" s="39"/>
      <c r="B48" s="29"/>
      <c r="C48" s="31">
        <v>3722</v>
      </c>
      <c r="D48" s="31"/>
      <c r="E48" s="241"/>
      <c r="F48" s="33"/>
    </row>
    <row r="49" spans="1:6">
      <c r="A49" s="41"/>
      <c r="B49" s="19"/>
      <c r="C49" s="20">
        <v>3723</v>
      </c>
      <c r="D49" s="20">
        <v>2324</v>
      </c>
      <c r="E49" s="237">
        <v>3544</v>
      </c>
      <c r="F49" s="21" t="s">
        <v>34</v>
      </c>
    </row>
    <row r="50" spans="1:6">
      <c r="A50" s="39"/>
      <c r="B50" s="29"/>
      <c r="C50" s="31">
        <v>3723</v>
      </c>
      <c r="D50" s="31"/>
      <c r="E50" s="243"/>
      <c r="F50" s="33"/>
    </row>
    <row r="51" spans="1:6">
      <c r="A51" s="35"/>
      <c r="B51" s="36"/>
      <c r="C51" s="20">
        <v>3725</v>
      </c>
      <c r="D51" s="20">
        <v>2324</v>
      </c>
      <c r="E51" s="237">
        <v>70560</v>
      </c>
      <c r="F51" s="21" t="s">
        <v>35</v>
      </c>
    </row>
    <row r="52" spans="1:6">
      <c r="A52" s="39"/>
      <c r="B52" s="29"/>
      <c r="C52" s="31">
        <v>3725</v>
      </c>
      <c r="D52" s="31"/>
      <c r="E52" s="241"/>
      <c r="F52" s="33"/>
    </row>
    <row r="53" spans="1:6">
      <c r="A53" s="18"/>
      <c r="B53" s="19"/>
      <c r="C53" s="20">
        <v>6171</v>
      </c>
      <c r="D53" s="20">
        <v>2111</v>
      </c>
      <c r="E53" s="237">
        <v>620</v>
      </c>
      <c r="F53" s="21" t="s">
        <v>36</v>
      </c>
    </row>
    <row r="54" spans="1:6">
      <c r="A54" s="18"/>
      <c r="B54" s="19"/>
      <c r="C54" s="20">
        <v>6171</v>
      </c>
      <c r="D54" s="20">
        <v>2324</v>
      </c>
      <c r="E54" s="237">
        <v>6888</v>
      </c>
      <c r="F54" s="21" t="s">
        <v>173</v>
      </c>
    </row>
    <row r="55" spans="1:6">
      <c r="A55" s="28"/>
      <c r="B55" s="29"/>
      <c r="C55" s="31">
        <v>6171</v>
      </c>
      <c r="D55" s="31"/>
      <c r="E55" s="241"/>
      <c r="F55" s="33"/>
    </row>
    <row r="56" spans="1:6">
      <c r="A56" s="18"/>
      <c r="B56" s="19"/>
      <c r="C56" s="20">
        <v>6310</v>
      </c>
      <c r="D56" s="20">
        <v>2141</v>
      </c>
      <c r="E56" s="237">
        <v>9207.5400000000009</v>
      </c>
      <c r="F56" s="21" t="s">
        <v>37</v>
      </c>
    </row>
    <row r="57" spans="1:6">
      <c r="A57" s="18"/>
      <c r="B57" s="19"/>
      <c r="C57" s="20">
        <v>6310</v>
      </c>
      <c r="D57" s="20">
        <v>2324</v>
      </c>
      <c r="E57" s="237">
        <v>109.94</v>
      </c>
      <c r="F57" s="21" t="s">
        <v>173</v>
      </c>
    </row>
    <row r="58" spans="1:6" ht="15.75" thickBot="1">
      <c r="A58" s="140"/>
      <c r="B58" s="142"/>
      <c r="C58" s="143">
        <v>6310</v>
      </c>
      <c r="D58" s="143"/>
      <c r="E58" s="242"/>
      <c r="F58" s="145"/>
    </row>
    <row r="59" spans="1:6" ht="15.75" thickBot="1">
      <c r="A59" s="43" t="s">
        <v>38</v>
      </c>
      <c r="B59" s="44"/>
      <c r="C59" s="45"/>
      <c r="D59" s="46"/>
      <c r="E59" s="244">
        <f>SUM(E4,E19,E25)</f>
        <v>8230671.9699999988</v>
      </c>
      <c r="F59" s="47"/>
    </row>
    <row r="60" spans="1:6" ht="36.75" thickBot="1">
      <c r="A60" s="6" t="s">
        <v>1</v>
      </c>
      <c r="B60" s="7" t="s">
        <v>2</v>
      </c>
      <c r="C60" s="8" t="s">
        <v>3</v>
      </c>
      <c r="D60" s="9" t="s">
        <v>4</v>
      </c>
      <c r="E60" s="233" t="s">
        <v>207</v>
      </c>
      <c r="F60" s="99" t="s">
        <v>5</v>
      </c>
    </row>
    <row r="61" spans="1:6" ht="15.75" thickBot="1">
      <c r="A61" s="48" t="s">
        <v>39</v>
      </c>
      <c r="B61" s="49"/>
      <c r="C61" s="49"/>
      <c r="D61" s="50"/>
      <c r="E61" s="245">
        <f>SUM(E62:E63)</f>
        <v>81550.299999999988</v>
      </c>
      <c r="F61" s="59"/>
    </row>
    <row r="62" spans="1:6">
      <c r="A62" s="51"/>
      <c r="B62" s="52"/>
      <c r="C62" s="53"/>
      <c r="D62" s="20">
        <v>8115</v>
      </c>
      <c r="E62" s="246">
        <v>337353</v>
      </c>
      <c r="F62" s="21" t="s">
        <v>40</v>
      </c>
    </row>
    <row r="63" spans="1:6" ht="15.75" thickBot="1">
      <c r="A63" s="18"/>
      <c r="B63" s="52"/>
      <c r="C63" s="53"/>
      <c r="D63" s="20">
        <v>8124</v>
      </c>
      <c r="E63" s="247">
        <v>-255802.7</v>
      </c>
      <c r="F63" s="21" t="s">
        <v>41</v>
      </c>
    </row>
    <row r="64" spans="1:6">
      <c r="A64" s="222"/>
      <c r="B64" s="223"/>
      <c r="C64" s="224"/>
      <c r="D64" s="222"/>
      <c r="E64" s="248"/>
      <c r="F64" s="222"/>
    </row>
    <row r="65" spans="1:8" ht="15.75" thickBot="1">
      <c r="A65" s="227"/>
      <c r="B65" s="228"/>
      <c r="C65" s="229"/>
      <c r="D65" s="227"/>
      <c r="E65" s="249"/>
      <c r="F65" s="227"/>
    </row>
    <row r="66" spans="1:8" ht="15.75" thickBot="1">
      <c r="A66" s="267" t="s">
        <v>42</v>
      </c>
      <c r="B66" s="268"/>
      <c r="C66" s="268"/>
      <c r="D66" s="268"/>
      <c r="E66" s="268"/>
      <c r="F66" s="269"/>
    </row>
    <row r="67" spans="1:8" ht="36.75" thickBot="1">
      <c r="A67" s="6" t="s">
        <v>1</v>
      </c>
      <c r="B67" s="7" t="s">
        <v>2</v>
      </c>
      <c r="C67" s="8" t="s">
        <v>3</v>
      </c>
      <c r="D67" s="9" t="s">
        <v>4</v>
      </c>
      <c r="E67" s="233" t="s">
        <v>207</v>
      </c>
      <c r="F67" s="99" t="s">
        <v>5</v>
      </c>
    </row>
    <row r="68" spans="1:8" ht="15.75" thickBot="1">
      <c r="A68" s="48" t="s">
        <v>43</v>
      </c>
      <c r="B68" s="49"/>
      <c r="C68" s="49"/>
      <c r="D68" s="50"/>
      <c r="E68" s="250">
        <f>SUM(E69:E223)</f>
        <v>8312222.2699999996</v>
      </c>
      <c r="F68" s="59"/>
    </row>
    <row r="69" spans="1:8">
      <c r="A69" s="91"/>
      <c r="B69" s="60"/>
      <c r="C69" s="117">
        <v>1031</v>
      </c>
      <c r="D69" s="61">
        <v>5139</v>
      </c>
      <c r="E69" s="251">
        <v>3400</v>
      </c>
      <c r="F69" s="139" t="s">
        <v>44</v>
      </c>
    </row>
    <row r="70" spans="1:8">
      <c r="A70" s="28"/>
      <c r="B70" s="63"/>
      <c r="C70" s="30">
        <v>1031</v>
      </c>
      <c r="D70" s="31"/>
      <c r="E70" s="252"/>
      <c r="F70" s="92" t="s">
        <v>45</v>
      </c>
      <c r="H70" s="266">
        <f>SUM(E69)</f>
        <v>3400</v>
      </c>
    </row>
    <row r="71" spans="1:8">
      <c r="A71" s="18"/>
      <c r="B71" s="52"/>
      <c r="C71" s="20">
        <v>1099</v>
      </c>
      <c r="D71" s="20">
        <v>5165</v>
      </c>
      <c r="E71" s="237">
        <v>300</v>
      </c>
      <c r="F71" s="21" t="s">
        <v>46</v>
      </c>
    </row>
    <row r="72" spans="1:8">
      <c r="A72" s="28"/>
      <c r="B72" s="63"/>
      <c r="C72" s="30">
        <v>1099</v>
      </c>
      <c r="D72" s="31"/>
      <c r="E72" s="252"/>
      <c r="F72" s="92" t="s">
        <v>47</v>
      </c>
      <c r="H72" s="266">
        <f>SUM(E71)</f>
        <v>300</v>
      </c>
    </row>
    <row r="73" spans="1:8">
      <c r="A73" s="18"/>
      <c r="B73" s="19"/>
      <c r="C73" s="20">
        <v>2212</v>
      </c>
      <c r="D73" s="20">
        <v>5139</v>
      </c>
      <c r="E73" s="237">
        <v>29780</v>
      </c>
      <c r="F73" s="21" t="s">
        <v>49</v>
      </c>
    </row>
    <row r="74" spans="1:8">
      <c r="A74" s="18"/>
      <c r="B74" s="52"/>
      <c r="C74" s="20">
        <v>2212</v>
      </c>
      <c r="D74" s="4">
        <v>5169</v>
      </c>
      <c r="E74" s="237">
        <v>12113.25</v>
      </c>
      <c r="F74" s="21" t="s">
        <v>50</v>
      </c>
    </row>
    <row r="75" spans="1:8">
      <c r="A75" s="18"/>
      <c r="B75" s="52"/>
      <c r="C75" s="20">
        <v>2212</v>
      </c>
      <c r="D75" s="4">
        <v>5171</v>
      </c>
      <c r="E75" s="237">
        <v>98553</v>
      </c>
      <c r="F75" s="21" t="s">
        <v>48</v>
      </c>
    </row>
    <row r="76" spans="1:8">
      <c r="A76" s="140"/>
      <c r="B76" s="141"/>
      <c r="C76" s="134">
        <v>2212</v>
      </c>
      <c r="D76" s="31"/>
      <c r="E76" s="252"/>
      <c r="F76" s="92" t="s">
        <v>51</v>
      </c>
      <c r="H76" s="266">
        <f>SUM(E73:E75)</f>
        <v>140446.25</v>
      </c>
    </row>
    <row r="77" spans="1:8">
      <c r="A77" s="18"/>
      <c r="B77" s="52"/>
      <c r="C77" s="20">
        <v>2221</v>
      </c>
      <c r="D77" s="20">
        <v>5171</v>
      </c>
      <c r="E77" s="237">
        <v>12204</v>
      </c>
      <c r="F77" s="21" t="s">
        <v>52</v>
      </c>
    </row>
    <row r="78" spans="1:8">
      <c r="A78" s="18"/>
      <c r="B78" s="52"/>
      <c r="C78" s="20">
        <v>2221</v>
      </c>
      <c r="D78" s="20">
        <v>5193</v>
      </c>
      <c r="E78" s="237">
        <v>186454</v>
      </c>
      <c r="F78" s="21" t="s">
        <v>166</v>
      </c>
    </row>
    <row r="79" spans="1:8">
      <c r="A79" s="28"/>
      <c r="B79" s="63"/>
      <c r="C79" s="30">
        <v>2221</v>
      </c>
      <c r="D79" s="31"/>
      <c r="E79" s="252"/>
      <c r="F79" s="92" t="s">
        <v>53</v>
      </c>
      <c r="H79" s="266">
        <f>SUM(E77:E78)</f>
        <v>198658</v>
      </c>
    </row>
    <row r="80" spans="1:8">
      <c r="A80" s="18"/>
      <c r="B80" s="52"/>
      <c r="C80" s="20">
        <v>2310</v>
      </c>
      <c r="D80" s="20">
        <v>5151</v>
      </c>
      <c r="E80" s="237">
        <v>13190</v>
      </c>
      <c r="F80" s="21" t="s">
        <v>54</v>
      </c>
    </row>
    <row r="81" spans="1:8">
      <c r="A81" s="18"/>
      <c r="B81" s="52"/>
      <c r="C81" s="20">
        <v>2310</v>
      </c>
      <c r="D81" s="20">
        <v>5154</v>
      </c>
      <c r="E81" s="237">
        <v>8041</v>
      </c>
      <c r="F81" s="21" t="s">
        <v>55</v>
      </c>
    </row>
    <row r="82" spans="1:8">
      <c r="A82" s="18"/>
      <c r="B82" s="52"/>
      <c r="C82" s="20">
        <v>2310</v>
      </c>
      <c r="D82" s="20">
        <v>5169</v>
      </c>
      <c r="E82" s="237">
        <v>2700</v>
      </c>
      <c r="F82" s="21" t="s">
        <v>210</v>
      </c>
    </row>
    <row r="83" spans="1:8">
      <c r="A83" s="18"/>
      <c r="B83" s="52"/>
      <c r="C83" s="20">
        <v>2310</v>
      </c>
      <c r="D83" s="20">
        <v>5329</v>
      </c>
      <c r="E83" s="237">
        <v>28170</v>
      </c>
      <c r="F83" s="78" t="s">
        <v>157</v>
      </c>
    </row>
    <row r="84" spans="1:8">
      <c r="A84" s="18"/>
      <c r="B84" s="52"/>
      <c r="C84" s="20">
        <v>2310</v>
      </c>
      <c r="D84" s="20">
        <v>6349</v>
      </c>
      <c r="E84" s="237">
        <v>500800</v>
      </c>
      <c r="F84" s="78" t="s">
        <v>161</v>
      </c>
    </row>
    <row r="85" spans="1:8">
      <c r="A85" s="28"/>
      <c r="B85" s="63"/>
      <c r="C85" s="30">
        <v>2310</v>
      </c>
      <c r="D85" s="31"/>
      <c r="E85" s="241"/>
      <c r="F85" s="92" t="s">
        <v>56</v>
      </c>
      <c r="H85" s="266">
        <f>SUM(E80:E84)</f>
        <v>552901</v>
      </c>
    </row>
    <row r="86" spans="1:8">
      <c r="A86" s="18"/>
      <c r="B86" s="52"/>
      <c r="C86" s="20">
        <v>2321</v>
      </c>
      <c r="D86" s="20">
        <v>5154</v>
      </c>
      <c r="E86" s="237">
        <v>12006</v>
      </c>
      <c r="F86" s="21" t="s">
        <v>57</v>
      </c>
    </row>
    <row r="87" spans="1:8">
      <c r="A87" s="18"/>
      <c r="B87" s="52"/>
      <c r="C87" s="20">
        <v>2321</v>
      </c>
      <c r="D87" s="20">
        <v>5169</v>
      </c>
      <c r="E87" s="237">
        <v>1428</v>
      </c>
      <c r="F87" s="21" t="s">
        <v>58</v>
      </c>
    </row>
    <row r="88" spans="1:8">
      <c r="A88" s="18"/>
      <c r="B88" s="52"/>
      <c r="C88" s="20">
        <v>2321</v>
      </c>
      <c r="D88" s="20">
        <v>5171</v>
      </c>
      <c r="E88" s="237">
        <v>0</v>
      </c>
      <c r="F88" s="21" t="s">
        <v>59</v>
      </c>
    </row>
    <row r="89" spans="1:8">
      <c r="A89" s="28"/>
      <c r="B89" s="63"/>
      <c r="C89" s="30">
        <v>2321</v>
      </c>
      <c r="D89" s="31"/>
      <c r="E89" s="241"/>
      <c r="F89" s="92" t="s">
        <v>60</v>
      </c>
      <c r="H89" s="266">
        <f>SUM(E86:E88)</f>
        <v>13434</v>
      </c>
    </row>
    <row r="90" spans="1:8">
      <c r="A90" s="18"/>
      <c r="B90" s="52"/>
      <c r="C90" s="20">
        <v>3113</v>
      </c>
      <c r="D90" s="4">
        <v>5321</v>
      </c>
      <c r="E90" s="237">
        <v>3001</v>
      </c>
      <c r="F90" s="21" t="s">
        <v>225</v>
      </c>
      <c r="H90" s="266"/>
    </row>
    <row r="91" spans="1:8">
      <c r="A91" s="28"/>
      <c r="B91" s="63"/>
      <c r="C91" s="31">
        <v>3113</v>
      </c>
      <c r="D91" s="270"/>
      <c r="E91" s="241"/>
      <c r="F91" s="92" t="s">
        <v>62</v>
      </c>
      <c r="H91" s="266">
        <f>SUM(E90)</f>
        <v>3001</v>
      </c>
    </row>
    <row r="92" spans="1:8">
      <c r="A92" s="18"/>
      <c r="B92" s="52"/>
      <c r="C92" s="20">
        <v>3117</v>
      </c>
      <c r="D92" s="4">
        <v>5134</v>
      </c>
      <c r="E92" s="237">
        <v>14205.25</v>
      </c>
      <c r="F92" s="98"/>
      <c r="H92" s="266"/>
    </row>
    <row r="93" spans="1:8">
      <c r="A93" s="18"/>
      <c r="B93" s="52"/>
      <c r="C93" s="20">
        <v>3117</v>
      </c>
      <c r="D93" s="4">
        <v>5137</v>
      </c>
      <c r="E93" s="237">
        <v>122718.7</v>
      </c>
      <c r="F93" s="98"/>
      <c r="H93" s="266"/>
    </row>
    <row r="94" spans="1:8">
      <c r="A94" s="18"/>
      <c r="B94" s="52"/>
      <c r="C94" s="20">
        <v>3117</v>
      </c>
      <c r="D94" s="4">
        <v>5139</v>
      </c>
      <c r="E94" s="237">
        <v>64270.05</v>
      </c>
      <c r="F94" s="98"/>
      <c r="H94" s="266"/>
    </row>
    <row r="95" spans="1:8">
      <c r="A95" s="18"/>
      <c r="B95" s="52"/>
      <c r="C95" s="20">
        <v>3117</v>
      </c>
      <c r="D95" s="4">
        <v>5169</v>
      </c>
      <c r="E95" s="237">
        <v>49550</v>
      </c>
      <c r="F95" s="21"/>
    </row>
    <row r="96" spans="1:8">
      <c r="A96" s="18"/>
      <c r="B96" s="52"/>
      <c r="C96" s="20">
        <v>3117</v>
      </c>
      <c r="D96" s="4">
        <v>5171</v>
      </c>
      <c r="E96" s="237">
        <v>598317</v>
      </c>
      <c r="F96" s="21"/>
    </row>
    <row r="97" spans="1:9">
      <c r="A97" s="18"/>
      <c r="B97" s="52"/>
      <c r="C97" s="20">
        <v>3117</v>
      </c>
      <c r="D97" s="20">
        <v>5331</v>
      </c>
      <c r="E97" s="237">
        <v>691460</v>
      </c>
      <c r="F97" s="21" t="s">
        <v>61</v>
      </c>
    </row>
    <row r="98" spans="1:9">
      <c r="A98" s="18"/>
      <c r="B98" s="52"/>
      <c r="C98" s="20">
        <v>3117</v>
      </c>
      <c r="D98" s="20">
        <v>6121</v>
      </c>
      <c r="E98" s="253">
        <v>121761</v>
      </c>
      <c r="F98" s="21" t="s">
        <v>178</v>
      </c>
    </row>
    <row r="99" spans="1:9">
      <c r="A99" s="28"/>
      <c r="B99" s="63"/>
      <c r="C99" s="30">
        <v>3117</v>
      </c>
      <c r="D99" s="31"/>
      <c r="E99" s="254"/>
      <c r="F99" s="92" t="s">
        <v>226</v>
      </c>
      <c r="H99" s="266">
        <f>SUM(E92:E98)</f>
        <v>1662282</v>
      </c>
      <c r="I99" s="266">
        <f>SUM(H91:H99)</f>
        <v>1665283</v>
      </c>
    </row>
    <row r="100" spans="1:9">
      <c r="A100" s="18"/>
      <c r="B100" s="52"/>
      <c r="C100" s="20">
        <v>3312</v>
      </c>
      <c r="D100" s="20">
        <v>5192</v>
      </c>
      <c r="E100" s="255">
        <v>0</v>
      </c>
      <c r="F100" s="21" t="s">
        <v>63</v>
      </c>
    </row>
    <row r="101" spans="1:9">
      <c r="A101" s="28"/>
      <c r="B101" s="63"/>
      <c r="C101" s="30">
        <v>3312</v>
      </c>
      <c r="D101" s="31"/>
      <c r="E101" s="241"/>
      <c r="F101" s="92" t="s">
        <v>64</v>
      </c>
      <c r="H101" s="266">
        <f>SUM(E100:E101)</f>
        <v>0</v>
      </c>
    </row>
    <row r="102" spans="1:9">
      <c r="A102" s="18"/>
      <c r="B102" s="52"/>
      <c r="C102" s="20">
        <v>3314</v>
      </c>
      <c r="D102" s="20">
        <v>5021</v>
      </c>
      <c r="E102" s="237">
        <v>4788</v>
      </c>
      <c r="F102" s="21" t="s">
        <v>65</v>
      </c>
    </row>
    <row r="103" spans="1:9">
      <c r="A103" s="18"/>
      <c r="B103" s="52"/>
      <c r="C103" s="20">
        <v>3314</v>
      </c>
      <c r="D103" s="20">
        <v>5136</v>
      </c>
      <c r="E103" s="237">
        <v>4059</v>
      </c>
      <c r="F103" s="21" t="s">
        <v>66</v>
      </c>
    </row>
    <row r="104" spans="1:9">
      <c r="A104" s="28"/>
      <c r="B104" s="63"/>
      <c r="C104" s="30">
        <v>3314</v>
      </c>
      <c r="D104" s="31"/>
      <c r="E104" s="254"/>
      <c r="F104" s="92" t="s">
        <v>67</v>
      </c>
      <c r="H104" s="266">
        <f>SUM(E102:E104)</f>
        <v>8847</v>
      </c>
    </row>
    <row r="105" spans="1:9">
      <c r="A105" s="18"/>
      <c r="B105" s="52"/>
      <c r="C105" s="20">
        <v>3319</v>
      </c>
      <c r="D105" s="20">
        <v>5021</v>
      </c>
      <c r="E105" s="255">
        <v>4000</v>
      </c>
      <c r="F105" s="21" t="s">
        <v>68</v>
      </c>
    </row>
    <row r="106" spans="1:9">
      <c r="A106" s="18"/>
      <c r="B106" s="40"/>
      <c r="C106" s="20">
        <v>3319</v>
      </c>
      <c r="D106" s="20">
        <v>5169</v>
      </c>
      <c r="E106" s="239">
        <v>6600</v>
      </c>
      <c r="F106" s="21" t="s">
        <v>69</v>
      </c>
    </row>
    <row r="107" spans="1:9">
      <c r="A107" s="18"/>
      <c r="B107" s="40"/>
      <c r="C107" s="20">
        <v>3319</v>
      </c>
      <c r="D107" s="20">
        <v>5175</v>
      </c>
      <c r="E107" s="237">
        <v>1400</v>
      </c>
      <c r="F107" s="21" t="s">
        <v>70</v>
      </c>
    </row>
    <row r="108" spans="1:9">
      <c r="A108" s="18"/>
      <c r="B108" s="40"/>
      <c r="C108" s="20">
        <v>3319</v>
      </c>
      <c r="D108" s="20">
        <v>5194</v>
      </c>
      <c r="E108" s="237">
        <v>0</v>
      </c>
      <c r="F108" s="21" t="s">
        <v>71</v>
      </c>
    </row>
    <row r="109" spans="1:9">
      <c r="A109" s="18"/>
      <c r="B109" s="4"/>
      <c r="C109" s="20">
        <v>3319</v>
      </c>
      <c r="D109" s="20">
        <v>5492</v>
      </c>
      <c r="E109" s="237">
        <v>0</v>
      </c>
      <c r="F109" s="21" t="s">
        <v>72</v>
      </c>
    </row>
    <row r="110" spans="1:9">
      <c r="A110" s="28"/>
      <c r="B110" s="63"/>
      <c r="C110" s="30">
        <v>3319</v>
      </c>
      <c r="D110" s="31"/>
      <c r="E110" s="241"/>
      <c r="F110" s="92" t="s">
        <v>73</v>
      </c>
      <c r="H110" s="266">
        <f>SUM(E105:E109)</f>
        <v>12000</v>
      </c>
    </row>
    <row r="111" spans="1:9">
      <c r="A111" s="18"/>
      <c r="B111" s="52"/>
      <c r="C111" s="20">
        <v>3326</v>
      </c>
      <c r="D111" s="20">
        <v>5139</v>
      </c>
      <c r="E111" s="237">
        <v>8000</v>
      </c>
      <c r="F111" s="21" t="s">
        <v>74</v>
      </c>
    </row>
    <row r="112" spans="1:9">
      <c r="A112" s="18"/>
      <c r="B112" s="52"/>
      <c r="C112" s="20">
        <v>3326</v>
      </c>
      <c r="D112" s="20">
        <v>5169</v>
      </c>
      <c r="E112" s="237">
        <v>1960</v>
      </c>
      <c r="F112" s="21" t="s">
        <v>174</v>
      </c>
    </row>
    <row r="113" spans="1:8">
      <c r="A113" s="28"/>
      <c r="B113" s="63"/>
      <c r="C113" s="134">
        <v>3326</v>
      </c>
      <c r="D113" s="31"/>
      <c r="E113" s="241"/>
      <c r="F113" s="92" t="s">
        <v>211</v>
      </c>
      <c r="H113" s="266">
        <f>SUM(E111:E112)</f>
        <v>9960</v>
      </c>
    </row>
    <row r="114" spans="1:8">
      <c r="A114" s="93"/>
      <c r="B114" s="64"/>
      <c r="C114" s="20">
        <v>3341</v>
      </c>
      <c r="D114" s="20">
        <v>5021</v>
      </c>
      <c r="E114" s="237">
        <v>7120</v>
      </c>
      <c r="F114" s="21" t="s">
        <v>200</v>
      </c>
    </row>
    <row r="115" spans="1:8">
      <c r="A115" s="18"/>
      <c r="B115" s="52"/>
      <c r="C115" s="20">
        <v>3341</v>
      </c>
      <c r="D115" s="20">
        <v>5139</v>
      </c>
      <c r="E115" s="237">
        <v>0</v>
      </c>
      <c r="F115" s="21" t="s">
        <v>165</v>
      </c>
    </row>
    <row r="116" spans="1:8">
      <c r="A116" s="18"/>
      <c r="B116" s="52"/>
      <c r="C116" s="20">
        <v>3341</v>
      </c>
      <c r="D116" s="20">
        <v>5169</v>
      </c>
      <c r="E116" s="237">
        <v>540</v>
      </c>
      <c r="F116" s="21" t="s">
        <v>164</v>
      </c>
    </row>
    <row r="117" spans="1:8">
      <c r="A117" s="18"/>
      <c r="B117" s="52"/>
      <c r="C117" s="20">
        <v>3341</v>
      </c>
      <c r="D117" s="20">
        <v>5171</v>
      </c>
      <c r="E117" s="237">
        <v>0</v>
      </c>
      <c r="F117" s="21" t="s">
        <v>212</v>
      </c>
    </row>
    <row r="118" spans="1:8">
      <c r="A118" s="28"/>
      <c r="B118" s="63"/>
      <c r="C118" s="30">
        <v>3341</v>
      </c>
      <c r="D118" s="31"/>
      <c r="E118" s="241"/>
      <c r="F118" s="92" t="s">
        <v>75</v>
      </c>
      <c r="H118" s="266">
        <f>SUM(E114:E117)</f>
        <v>7660</v>
      </c>
    </row>
    <row r="119" spans="1:8">
      <c r="A119" s="18"/>
      <c r="B119" s="52"/>
      <c r="C119" s="20">
        <v>3412</v>
      </c>
      <c r="D119" s="20">
        <v>5021</v>
      </c>
      <c r="E119" s="237">
        <v>15000</v>
      </c>
      <c r="F119" s="21" t="s">
        <v>201</v>
      </c>
    </row>
    <row r="120" spans="1:8">
      <c r="A120" s="18"/>
      <c r="B120" s="52"/>
      <c r="C120" s="20">
        <v>3412</v>
      </c>
      <c r="D120" s="20">
        <v>6121</v>
      </c>
      <c r="E120" s="237">
        <v>366960</v>
      </c>
      <c r="F120" s="21" t="s">
        <v>76</v>
      </c>
    </row>
    <row r="121" spans="1:8">
      <c r="A121" s="28"/>
      <c r="B121" s="63"/>
      <c r="C121" s="30">
        <v>3412</v>
      </c>
      <c r="D121" s="31"/>
      <c r="E121" s="241"/>
      <c r="F121" s="94" t="s">
        <v>77</v>
      </c>
      <c r="H121" s="266">
        <f>SUM(E119:E120)</f>
        <v>381960</v>
      </c>
    </row>
    <row r="122" spans="1:8">
      <c r="A122" s="93"/>
      <c r="B122" s="64"/>
      <c r="C122" s="37">
        <v>3419</v>
      </c>
      <c r="D122" s="37">
        <v>5229</v>
      </c>
      <c r="E122" s="240">
        <v>20000</v>
      </c>
      <c r="F122" s="38" t="s">
        <v>78</v>
      </c>
    </row>
    <row r="123" spans="1:8">
      <c r="A123" s="28"/>
      <c r="B123" s="63"/>
      <c r="C123" s="30">
        <v>3419</v>
      </c>
      <c r="D123" s="31"/>
      <c r="E123" s="241"/>
      <c r="F123" s="92" t="s">
        <v>79</v>
      </c>
      <c r="H123" s="266">
        <f>SUM(E122)</f>
        <v>20000</v>
      </c>
    </row>
    <row r="124" spans="1:8">
      <c r="A124" s="18"/>
      <c r="B124" s="52"/>
      <c r="C124" s="20">
        <v>3613</v>
      </c>
      <c r="D124" s="20">
        <v>5139</v>
      </c>
      <c r="E124" s="237">
        <v>21238</v>
      </c>
      <c r="F124" s="21" t="s">
        <v>213</v>
      </c>
    </row>
    <row r="125" spans="1:8">
      <c r="A125" s="18"/>
      <c r="B125" s="52"/>
      <c r="C125" s="20">
        <v>3613</v>
      </c>
      <c r="D125" s="20">
        <v>5171</v>
      </c>
      <c r="E125" s="237">
        <v>47771</v>
      </c>
      <c r="F125" s="21" t="s">
        <v>214</v>
      </c>
    </row>
    <row r="126" spans="1:8">
      <c r="A126" s="28"/>
      <c r="B126" s="63"/>
      <c r="C126" s="30">
        <v>3613</v>
      </c>
      <c r="D126" s="31"/>
      <c r="E126" s="241"/>
      <c r="F126" s="92" t="s">
        <v>80</v>
      </c>
      <c r="H126" s="266">
        <f>SUM(E124:E125)</f>
        <v>69009</v>
      </c>
    </row>
    <row r="127" spans="1:8">
      <c r="A127" s="93"/>
      <c r="B127" s="64"/>
      <c r="C127" s="37">
        <v>3631</v>
      </c>
      <c r="D127" s="37">
        <v>5021</v>
      </c>
      <c r="E127" s="240">
        <v>4867</v>
      </c>
      <c r="F127" s="38" t="s">
        <v>81</v>
      </c>
    </row>
    <row r="128" spans="1:8">
      <c r="A128" s="18"/>
      <c r="B128" s="52"/>
      <c r="C128" s="20">
        <v>3631</v>
      </c>
      <c r="D128" s="20">
        <v>5139</v>
      </c>
      <c r="E128" s="237">
        <v>29804</v>
      </c>
      <c r="F128" s="21" t="s">
        <v>82</v>
      </c>
    </row>
    <row r="129" spans="1:8">
      <c r="A129" s="18"/>
      <c r="B129" s="52"/>
      <c r="C129" s="20">
        <v>3631</v>
      </c>
      <c r="D129" s="20">
        <v>5154</v>
      </c>
      <c r="E129" s="237">
        <v>130530</v>
      </c>
      <c r="F129" s="21" t="s">
        <v>83</v>
      </c>
    </row>
    <row r="130" spans="1:8">
      <c r="A130" s="28"/>
      <c r="B130" s="63"/>
      <c r="C130" s="30">
        <v>3631</v>
      </c>
      <c r="D130" s="31"/>
      <c r="E130" s="241"/>
      <c r="F130" s="92" t="s">
        <v>84</v>
      </c>
      <c r="H130" s="266">
        <f>SUM(E127:E129)</f>
        <v>165201</v>
      </c>
    </row>
    <row r="131" spans="1:8">
      <c r="A131" s="18"/>
      <c r="B131" s="52"/>
      <c r="C131" s="20">
        <v>3632</v>
      </c>
      <c r="D131" s="20">
        <v>5139</v>
      </c>
      <c r="E131" s="237">
        <v>0</v>
      </c>
      <c r="F131" s="21" t="s">
        <v>85</v>
      </c>
    </row>
    <row r="132" spans="1:8">
      <c r="A132" s="18"/>
      <c r="B132" s="52"/>
      <c r="C132" s="20">
        <v>3632</v>
      </c>
      <c r="D132" s="20">
        <v>5154</v>
      </c>
      <c r="E132" s="237">
        <v>1677</v>
      </c>
      <c r="F132" s="21" t="s">
        <v>86</v>
      </c>
    </row>
    <row r="133" spans="1:8">
      <c r="A133" s="18"/>
      <c r="B133" s="19"/>
      <c r="C133" s="20">
        <v>3632</v>
      </c>
      <c r="D133" s="20">
        <v>5169</v>
      </c>
      <c r="E133" s="237">
        <v>0</v>
      </c>
      <c r="F133" s="21" t="s">
        <v>87</v>
      </c>
    </row>
    <row r="134" spans="1:8">
      <c r="A134" s="28"/>
      <c r="B134" s="29"/>
      <c r="C134" s="30">
        <v>3632</v>
      </c>
      <c r="D134" s="31"/>
      <c r="E134" s="241"/>
      <c r="F134" s="92" t="s">
        <v>88</v>
      </c>
      <c r="H134" s="266">
        <f>SUM(E131:E133)</f>
        <v>1677</v>
      </c>
    </row>
    <row r="135" spans="1:8">
      <c r="A135" s="18"/>
      <c r="B135" s="19"/>
      <c r="C135" s="20">
        <v>3633</v>
      </c>
      <c r="D135" s="20">
        <v>5141</v>
      </c>
      <c r="E135" s="237">
        <v>5717.7</v>
      </c>
      <c r="F135" s="21" t="s">
        <v>89</v>
      </c>
    </row>
    <row r="136" spans="1:8">
      <c r="A136" s="28"/>
      <c r="B136" s="63"/>
      <c r="C136" s="30">
        <v>3633</v>
      </c>
      <c r="D136" s="31"/>
      <c r="E136" s="241"/>
      <c r="F136" s="92" t="s">
        <v>90</v>
      </c>
      <c r="H136" s="266">
        <f>SUM(E135)</f>
        <v>5717.7</v>
      </c>
    </row>
    <row r="137" spans="1:8">
      <c r="A137" s="18"/>
      <c r="B137" s="40"/>
      <c r="C137" s="20">
        <v>3639</v>
      </c>
      <c r="D137" s="20">
        <v>5011</v>
      </c>
      <c r="E137" s="236">
        <v>397408</v>
      </c>
      <c r="F137" s="21" t="s">
        <v>91</v>
      </c>
    </row>
    <row r="138" spans="1:8">
      <c r="A138" s="18"/>
      <c r="B138" s="40"/>
      <c r="C138" s="20">
        <v>3639</v>
      </c>
      <c r="D138" s="20">
        <v>5031</v>
      </c>
      <c r="E138" s="236">
        <v>95682</v>
      </c>
      <c r="F138" s="21" t="s">
        <v>92</v>
      </c>
    </row>
    <row r="139" spans="1:8">
      <c r="A139" s="18"/>
      <c r="B139" s="40"/>
      <c r="C139" s="20">
        <v>3639</v>
      </c>
      <c r="D139" s="20">
        <v>5032</v>
      </c>
      <c r="E139" s="236">
        <v>31250</v>
      </c>
      <c r="F139" s="21" t="s">
        <v>93</v>
      </c>
    </row>
    <row r="140" spans="1:8">
      <c r="A140" s="18"/>
      <c r="B140" s="40"/>
      <c r="C140" s="20">
        <v>3639</v>
      </c>
      <c r="D140" s="20">
        <v>5139</v>
      </c>
      <c r="E140" s="236">
        <v>30200</v>
      </c>
      <c r="F140" s="21" t="s">
        <v>94</v>
      </c>
    </row>
    <row r="141" spans="1:8">
      <c r="A141" s="18"/>
      <c r="B141" s="40"/>
      <c r="C141" s="20">
        <v>3639</v>
      </c>
      <c r="D141" s="20">
        <v>5169</v>
      </c>
      <c r="E141" s="236">
        <v>6574</v>
      </c>
      <c r="F141" s="21" t="s">
        <v>95</v>
      </c>
    </row>
    <row r="142" spans="1:8">
      <c r="A142" s="18"/>
      <c r="B142" s="52"/>
      <c r="C142" s="20">
        <v>3639</v>
      </c>
      <c r="D142" s="20">
        <v>5171</v>
      </c>
      <c r="E142" s="236">
        <v>30233</v>
      </c>
      <c r="F142" s="21" t="s">
        <v>96</v>
      </c>
    </row>
    <row r="143" spans="1:8">
      <c r="A143" s="28"/>
      <c r="B143" s="63"/>
      <c r="C143" s="30">
        <v>3639</v>
      </c>
      <c r="D143" s="31"/>
      <c r="E143" s="241"/>
      <c r="F143" s="92" t="s">
        <v>97</v>
      </c>
      <c r="H143" s="266">
        <f>SUM(E137:E142)</f>
        <v>591347</v>
      </c>
    </row>
    <row r="144" spans="1:8">
      <c r="A144" s="18"/>
      <c r="B144" s="52"/>
      <c r="C144" s="20">
        <v>3721</v>
      </c>
      <c r="D144" s="20">
        <v>5137</v>
      </c>
      <c r="E144" s="237">
        <v>12947</v>
      </c>
      <c r="F144" s="21" t="s">
        <v>182</v>
      </c>
    </row>
    <row r="145" spans="1:8">
      <c r="A145" s="18"/>
      <c r="B145" s="52"/>
      <c r="C145" s="20">
        <v>3721</v>
      </c>
      <c r="D145" s="20">
        <v>5169</v>
      </c>
      <c r="E145" s="237">
        <v>153193</v>
      </c>
      <c r="F145" s="21" t="s">
        <v>98</v>
      </c>
    </row>
    <row r="146" spans="1:8">
      <c r="A146" s="28"/>
      <c r="B146" s="63"/>
      <c r="C146" s="30">
        <v>3721</v>
      </c>
      <c r="D146" s="31"/>
      <c r="E146" s="241"/>
      <c r="F146" s="92" t="s">
        <v>99</v>
      </c>
      <c r="H146" s="266">
        <f>SUM(E144:E145)</f>
        <v>166140</v>
      </c>
    </row>
    <row r="147" spans="1:8">
      <c r="A147" s="93"/>
      <c r="B147" s="64"/>
      <c r="C147" s="37">
        <v>3722</v>
      </c>
      <c r="D147" s="37">
        <v>5138</v>
      </c>
      <c r="E147" s="240">
        <v>4538</v>
      </c>
      <c r="F147" s="38" t="s">
        <v>100</v>
      </c>
    </row>
    <row r="148" spans="1:8">
      <c r="A148" s="18"/>
      <c r="B148" s="52"/>
      <c r="C148" s="20">
        <v>3722</v>
      </c>
      <c r="D148" s="20">
        <v>5169</v>
      </c>
      <c r="E148" s="237">
        <v>229491.7</v>
      </c>
      <c r="F148" s="21" t="s">
        <v>101</v>
      </c>
    </row>
    <row r="149" spans="1:8">
      <c r="A149" s="18"/>
      <c r="B149" s="52"/>
      <c r="C149" s="20">
        <v>3722</v>
      </c>
      <c r="D149" s="20">
        <v>5171</v>
      </c>
      <c r="E149" s="237">
        <v>3630</v>
      </c>
      <c r="F149" s="21" t="s">
        <v>102</v>
      </c>
    </row>
    <row r="150" spans="1:8">
      <c r="A150" s="28"/>
      <c r="B150" s="63"/>
      <c r="C150" s="30">
        <v>3722</v>
      </c>
      <c r="D150" s="31"/>
      <c r="E150" s="256"/>
      <c r="F150" s="92" t="s">
        <v>103</v>
      </c>
      <c r="H150" s="266">
        <f>SUM(E147:E149)</f>
        <v>237659.7</v>
      </c>
    </row>
    <row r="151" spans="1:8">
      <c r="A151" s="93"/>
      <c r="B151" s="64"/>
      <c r="C151" s="37">
        <v>3745</v>
      </c>
      <c r="D151" s="37">
        <v>5139</v>
      </c>
      <c r="E151" s="237">
        <v>0</v>
      </c>
      <c r="F151" s="21" t="s">
        <v>104</v>
      </c>
    </row>
    <row r="152" spans="1:8">
      <c r="A152" s="18"/>
      <c r="B152" s="52"/>
      <c r="C152" s="20">
        <v>3745</v>
      </c>
      <c r="D152" s="20">
        <v>5169</v>
      </c>
      <c r="E152" s="237">
        <v>0</v>
      </c>
      <c r="F152" s="21" t="s">
        <v>167</v>
      </c>
    </row>
    <row r="153" spans="1:8">
      <c r="A153" s="18"/>
      <c r="B153" s="52"/>
      <c r="C153" s="20">
        <v>3745</v>
      </c>
      <c r="D153" s="20">
        <v>6121</v>
      </c>
      <c r="E153" s="237">
        <v>104873</v>
      </c>
      <c r="F153" s="21" t="s">
        <v>183</v>
      </c>
    </row>
    <row r="154" spans="1:8">
      <c r="A154" s="95"/>
      <c r="B154" s="67"/>
      <c r="C154" s="30">
        <v>3745</v>
      </c>
      <c r="D154" s="30"/>
      <c r="E154" s="241"/>
      <c r="F154" s="92" t="s">
        <v>105</v>
      </c>
      <c r="H154" s="266">
        <f>SUM(E151:E153)</f>
        <v>104873</v>
      </c>
    </row>
    <row r="155" spans="1:8">
      <c r="A155" s="96"/>
      <c r="B155" s="68"/>
      <c r="C155" s="20">
        <v>5512</v>
      </c>
      <c r="D155" s="20">
        <v>5019</v>
      </c>
      <c r="E155" s="255">
        <v>1178</v>
      </c>
      <c r="F155" s="21" t="s">
        <v>163</v>
      </c>
    </row>
    <row r="156" spans="1:8">
      <c r="A156" s="96"/>
      <c r="B156" s="68"/>
      <c r="C156" s="20">
        <v>5512</v>
      </c>
      <c r="D156" s="20">
        <v>5039</v>
      </c>
      <c r="E156" s="239">
        <v>401</v>
      </c>
      <c r="F156" s="21" t="s">
        <v>163</v>
      </c>
    </row>
    <row r="157" spans="1:8">
      <c r="A157" s="96"/>
      <c r="B157" s="68"/>
      <c r="C157" s="20">
        <v>5512</v>
      </c>
      <c r="D157" s="20">
        <v>5137</v>
      </c>
      <c r="E157" s="239">
        <v>21156</v>
      </c>
      <c r="F157" s="21" t="s">
        <v>106</v>
      </c>
    </row>
    <row r="158" spans="1:8">
      <c r="A158" s="18"/>
      <c r="B158" s="52"/>
      <c r="C158" s="20">
        <v>5512</v>
      </c>
      <c r="D158" s="20">
        <v>5139</v>
      </c>
      <c r="E158" s="236">
        <v>16253</v>
      </c>
      <c r="F158" s="21" t="s">
        <v>85</v>
      </c>
    </row>
    <row r="159" spans="1:8">
      <c r="A159" s="18"/>
      <c r="B159" s="52"/>
      <c r="C159" s="20">
        <v>5512</v>
      </c>
      <c r="D159" s="20">
        <v>5154</v>
      </c>
      <c r="E159" s="236">
        <v>4067</v>
      </c>
      <c r="F159" s="21" t="s">
        <v>220</v>
      </c>
    </row>
    <row r="160" spans="1:8">
      <c r="A160" s="18"/>
      <c r="B160" s="52"/>
      <c r="C160" s="20">
        <v>5512</v>
      </c>
      <c r="D160" s="20">
        <v>5156</v>
      </c>
      <c r="E160" s="236">
        <v>16462</v>
      </c>
      <c r="F160" s="21" t="s">
        <v>179</v>
      </c>
    </row>
    <row r="161" spans="1:8">
      <c r="A161" s="18"/>
      <c r="B161" s="52"/>
      <c r="C161" s="20">
        <v>5512</v>
      </c>
      <c r="D161" s="20">
        <v>5169</v>
      </c>
      <c r="E161" s="236">
        <v>1250</v>
      </c>
      <c r="F161" s="21" t="s">
        <v>174</v>
      </c>
    </row>
    <row r="162" spans="1:8">
      <c r="A162" s="18"/>
      <c r="B162" s="52"/>
      <c r="C162" s="20">
        <v>5512</v>
      </c>
      <c r="D162" s="20">
        <v>5171</v>
      </c>
      <c r="E162" s="257">
        <v>12240</v>
      </c>
      <c r="F162" s="21" t="s">
        <v>216</v>
      </c>
    </row>
    <row r="163" spans="1:8">
      <c r="A163" s="18"/>
      <c r="B163" s="52"/>
      <c r="C163" s="20">
        <v>5512</v>
      </c>
      <c r="D163" s="20">
        <v>5229</v>
      </c>
      <c r="E163" s="257">
        <v>65000</v>
      </c>
      <c r="F163" s="21" t="s">
        <v>184</v>
      </c>
    </row>
    <row r="164" spans="1:8">
      <c r="A164" s="28"/>
      <c r="B164" s="63"/>
      <c r="C164" s="30">
        <v>5512</v>
      </c>
      <c r="D164" s="31"/>
      <c r="E164" s="241"/>
      <c r="F164" s="92" t="s">
        <v>107</v>
      </c>
      <c r="H164" s="271">
        <f>SUM(E155:E163)</f>
        <v>138007</v>
      </c>
    </row>
    <row r="165" spans="1:8">
      <c r="A165" s="93"/>
      <c r="B165" s="64"/>
      <c r="C165" s="20">
        <v>6112</v>
      </c>
      <c r="D165" s="37">
        <v>5021</v>
      </c>
      <c r="E165" s="240">
        <v>0</v>
      </c>
      <c r="F165" s="38" t="s">
        <v>108</v>
      </c>
    </row>
    <row r="166" spans="1:8">
      <c r="A166" s="18"/>
      <c r="B166" s="52"/>
      <c r="C166" s="20">
        <v>6112</v>
      </c>
      <c r="D166" s="20">
        <v>5023</v>
      </c>
      <c r="E166" s="237">
        <v>558387</v>
      </c>
      <c r="F166" s="21" t="s">
        <v>109</v>
      </c>
    </row>
    <row r="167" spans="1:8">
      <c r="A167" s="18"/>
      <c r="B167" s="52"/>
      <c r="C167" s="20">
        <v>6112</v>
      </c>
      <c r="D167" s="20">
        <v>5031</v>
      </c>
      <c r="E167" s="237">
        <v>97595</v>
      </c>
      <c r="F167" s="21" t="s">
        <v>110</v>
      </c>
    </row>
    <row r="168" spans="1:8">
      <c r="A168" s="18"/>
      <c r="B168" s="52"/>
      <c r="C168" s="20">
        <v>6112</v>
      </c>
      <c r="D168" s="20">
        <v>5032</v>
      </c>
      <c r="E168" s="237">
        <v>51639</v>
      </c>
      <c r="F168" s="21" t="s">
        <v>111</v>
      </c>
    </row>
    <row r="169" spans="1:8">
      <c r="A169" s="28"/>
      <c r="B169" s="63"/>
      <c r="C169" s="30">
        <v>6112</v>
      </c>
      <c r="D169" s="31"/>
      <c r="E169" s="241"/>
      <c r="F169" s="92" t="s">
        <v>112</v>
      </c>
      <c r="H169" s="266">
        <f>SUM(E165:E168)</f>
        <v>707621</v>
      </c>
    </row>
    <row r="170" spans="1:8">
      <c r="A170" s="97"/>
      <c r="B170" s="36"/>
      <c r="C170" s="20">
        <v>6114</v>
      </c>
      <c r="D170" s="20">
        <v>5021</v>
      </c>
      <c r="E170" s="237">
        <v>20915</v>
      </c>
      <c r="F170" s="21" t="s">
        <v>186</v>
      </c>
    </row>
    <row r="171" spans="1:8">
      <c r="A171" s="97"/>
      <c r="B171" s="19"/>
      <c r="C171" s="20">
        <v>6114</v>
      </c>
      <c r="D171" s="20">
        <v>5139</v>
      </c>
      <c r="E171" s="237">
        <v>514</v>
      </c>
      <c r="F171" s="21" t="s">
        <v>187</v>
      </c>
    </row>
    <row r="172" spans="1:8">
      <c r="A172" s="97"/>
      <c r="B172" s="19"/>
      <c r="C172" s="20">
        <v>6114</v>
      </c>
      <c r="D172" s="20">
        <v>5153</v>
      </c>
      <c r="E172" s="237">
        <v>2028</v>
      </c>
      <c r="F172" s="21" t="s">
        <v>188</v>
      </c>
    </row>
    <row r="173" spans="1:8">
      <c r="A173" s="97"/>
      <c r="B173" s="19"/>
      <c r="C173" s="20">
        <v>6114</v>
      </c>
      <c r="D173" s="20">
        <v>5154</v>
      </c>
      <c r="E173" s="237">
        <v>601</v>
      </c>
      <c r="F173" s="21" t="s">
        <v>189</v>
      </c>
    </row>
    <row r="174" spans="1:8">
      <c r="A174" s="97"/>
      <c r="B174" s="19"/>
      <c r="C174" s="20">
        <v>6114</v>
      </c>
      <c r="D174" s="20">
        <v>5173</v>
      </c>
      <c r="E174" s="237">
        <v>1013</v>
      </c>
      <c r="F174" s="21" t="s">
        <v>190</v>
      </c>
    </row>
    <row r="175" spans="1:8">
      <c r="A175" s="97"/>
      <c r="B175" s="19"/>
      <c r="C175" s="20">
        <v>6114</v>
      </c>
      <c r="D175" s="20">
        <v>5175</v>
      </c>
      <c r="E175" s="237">
        <v>1848</v>
      </c>
      <c r="F175" s="21" t="s">
        <v>191</v>
      </c>
    </row>
    <row r="176" spans="1:8">
      <c r="A176" s="146"/>
      <c r="B176" s="29"/>
      <c r="C176" s="30">
        <v>6114</v>
      </c>
      <c r="D176" s="143"/>
      <c r="E176" s="242"/>
      <c r="F176" s="135" t="s">
        <v>185</v>
      </c>
      <c r="H176" s="266">
        <f>SUM(E170:E175)</f>
        <v>26919</v>
      </c>
    </row>
    <row r="177" spans="1:8">
      <c r="A177" s="97"/>
      <c r="B177" s="19"/>
      <c r="C177" s="20">
        <v>6118</v>
      </c>
      <c r="D177" s="20">
        <v>5021</v>
      </c>
      <c r="E177" s="237">
        <v>25229</v>
      </c>
      <c r="F177" s="21" t="s">
        <v>168</v>
      </c>
    </row>
    <row r="178" spans="1:8">
      <c r="A178" s="97"/>
      <c r="B178" s="19"/>
      <c r="C178" s="20">
        <v>6118</v>
      </c>
      <c r="D178" s="20">
        <v>5139</v>
      </c>
      <c r="E178" s="237">
        <v>604</v>
      </c>
      <c r="F178" s="21" t="s">
        <v>113</v>
      </c>
    </row>
    <row r="179" spans="1:8">
      <c r="A179" s="97"/>
      <c r="B179" s="19"/>
      <c r="C179" s="20">
        <v>6118</v>
      </c>
      <c r="D179" s="20">
        <v>5153</v>
      </c>
      <c r="E179" s="237">
        <v>4953</v>
      </c>
      <c r="F179" s="21" t="s">
        <v>114</v>
      </c>
    </row>
    <row r="180" spans="1:8">
      <c r="A180" s="97"/>
      <c r="B180" s="19"/>
      <c r="C180" s="20">
        <v>6118</v>
      </c>
      <c r="D180" s="20">
        <v>5154</v>
      </c>
      <c r="E180" s="237">
        <v>872</v>
      </c>
      <c r="F180" s="21" t="s">
        <v>115</v>
      </c>
    </row>
    <row r="181" spans="1:8">
      <c r="A181" s="97"/>
      <c r="B181" s="19"/>
      <c r="C181" s="20">
        <v>6118</v>
      </c>
      <c r="D181" s="20">
        <v>5173</v>
      </c>
      <c r="E181" s="237">
        <v>1252</v>
      </c>
      <c r="F181" s="21" t="s">
        <v>116</v>
      </c>
    </row>
    <row r="182" spans="1:8">
      <c r="A182" s="97"/>
      <c r="B182" s="19"/>
      <c r="C182" s="20">
        <v>6118</v>
      </c>
      <c r="D182" s="20">
        <v>5175</v>
      </c>
      <c r="E182" s="237">
        <v>3960</v>
      </c>
      <c r="F182" s="21" t="s">
        <v>117</v>
      </c>
    </row>
    <row r="183" spans="1:8">
      <c r="A183" s="18"/>
      <c r="B183" s="52"/>
      <c r="C183" s="66">
        <v>6118</v>
      </c>
      <c r="D183" s="20"/>
      <c r="E183" s="237"/>
      <c r="F183" s="98" t="s">
        <v>21</v>
      </c>
      <c r="H183" s="266">
        <f>SUM(E177:E182)</f>
        <v>36870</v>
      </c>
    </row>
    <row r="184" spans="1:8">
      <c r="A184" s="93"/>
      <c r="B184" s="64"/>
      <c r="C184" s="37">
        <v>6171</v>
      </c>
      <c r="D184" s="37">
        <v>5011</v>
      </c>
      <c r="E184" s="255">
        <v>672688</v>
      </c>
      <c r="F184" s="38" t="s">
        <v>118</v>
      </c>
    </row>
    <row r="185" spans="1:8">
      <c r="A185" s="18"/>
      <c r="B185" s="52"/>
      <c r="C185" s="20">
        <v>6171</v>
      </c>
      <c r="D185" s="20">
        <v>5021</v>
      </c>
      <c r="E185" s="239">
        <v>18392</v>
      </c>
      <c r="F185" s="21" t="s">
        <v>119</v>
      </c>
    </row>
    <row r="186" spans="1:8">
      <c r="A186" s="18"/>
      <c r="B186" s="52"/>
      <c r="C186" s="20">
        <v>6171</v>
      </c>
      <c r="D186" s="20">
        <v>5031</v>
      </c>
      <c r="E186" s="239">
        <v>157504</v>
      </c>
      <c r="F186" s="21" t="s">
        <v>120</v>
      </c>
    </row>
    <row r="187" spans="1:8">
      <c r="A187" s="18"/>
      <c r="B187" s="52"/>
      <c r="C187" s="20">
        <v>6171</v>
      </c>
      <c r="D187" s="20">
        <v>5032</v>
      </c>
      <c r="E187" s="239">
        <v>53836</v>
      </c>
      <c r="F187" s="21" t="s">
        <v>111</v>
      </c>
    </row>
    <row r="188" spans="1:8">
      <c r="A188" s="18"/>
      <c r="B188" s="52"/>
      <c r="C188" s="20">
        <v>6171</v>
      </c>
      <c r="D188" s="20">
        <v>5038</v>
      </c>
      <c r="E188" s="239">
        <v>4068</v>
      </c>
      <c r="F188" s="21" t="s">
        <v>121</v>
      </c>
    </row>
    <row r="189" spans="1:8">
      <c r="A189" s="18"/>
      <c r="B189" s="52"/>
      <c r="C189" s="20">
        <v>6171</v>
      </c>
      <c r="D189" s="20">
        <v>5132</v>
      </c>
      <c r="E189" s="239">
        <v>5584</v>
      </c>
      <c r="F189" s="21" t="s">
        <v>122</v>
      </c>
    </row>
    <row r="190" spans="1:8">
      <c r="A190" s="18"/>
      <c r="B190" s="52"/>
      <c r="C190" s="20">
        <v>6171</v>
      </c>
      <c r="D190" s="20">
        <v>5136</v>
      </c>
      <c r="E190" s="239">
        <v>10002</v>
      </c>
      <c r="F190" s="21" t="s">
        <v>123</v>
      </c>
    </row>
    <row r="191" spans="1:8">
      <c r="A191" s="18"/>
      <c r="B191" s="52"/>
      <c r="C191" s="20">
        <v>6171</v>
      </c>
      <c r="D191" s="20">
        <v>5137</v>
      </c>
      <c r="E191" s="239">
        <v>92455.78</v>
      </c>
      <c r="F191" s="21" t="s">
        <v>170</v>
      </c>
    </row>
    <row r="192" spans="1:8">
      <c r="A192" s="18"/>
      <c r="B192" s="52"/>
      <c r="C192" s="20">
        <v>6171</v>
      </c>
      <c r="D192" s="20">
        <v>5139</v>
      </c>
      <c r="E192" s="239">
        <v>65581.41</v>
      </c>
      <c r="F192" s="21" t="s">
        <v>124</v>
      </c>
    </row>
    <row r="193" spans="1:6">
      <c r="A193" s="18"/>
      <c r="B193" s="52"/>
      <c r="C193" s="20">
        <v>6171</v>
      </c>
      <c r="D193" s="20">
        <v>5153</v>
      </c>
      <c r="E193" s="239">
        <v>232440</v>
      </c>
      <c r="F193" s="21" t="s">
        <v>125</v>
      </c>
    </row>
    <row r="194" spans="1:6">
      <c r="A194" s="18"/>
      <c r="B194" s="52"/>
      <c r="C194" s="20">
        <v>6171</v>
      </c>
      <c r="D194" s="20">
        <v>5154</v>
      </c>
      <c r="E194" s="239">
        <v>102078</v>
      </c>
      <c r="F194" s="21" t="s">
        <v>126</v>
      </c>
    </row>
    <row r="195" spans="1:6">
      <c r="A195" s="18"/>
      <c r="B195" s="52"/>
      <c r="C195" s="20">
        <v>6171</v>
      </c>
      <c r="D195" s="20">
        <v>5156</v>
      </c>
      <c r="E195" s="239">
        <v>56606</v>
      </c>
      <c r="F195" s="21" t="s">
        <v>127</v>
      </c>
    </row>
    <row r="196" spans="1:6">
      <c r="A196" s="18"/>
      <c r="B196" s="52"/>
      <c r="C196" s="20">
        <v>6171</v>
      </c>
      <c r="D196" s="20">
        <v>5161</v>
      </c>
      <c r="E196" s="239">
        <v>3030</v>
      </c>
      <c r="F196" s="21" t="s">
        <v>128</v>
      </c>
    </row>
    <row r="197" spans="1:6">
      <c r="A197" s="18"/>
      <c r="B197" s="40"/>
      <c r="C197" s="20">
        <v>6171</v>
      </c>
      <c r="D197" s="20">
        <v>5162</v>
      </c>
      <c r="E197" s="239">
        <v>72895.41</v>
      </c>
      <c r="F197" s="21" t="s">
        <v>129</v>
      </c>
    </row>
    <row r="198" spans="1:6">
      <c r="A198" s="18"/>
      <c r="B198" s="19"/>
      <c r="C198" s="20">
        <v>6171</v>
      </c>
      <c r="D198" s="20">
        <v>5163</v>
      </c>
      <c r="E198" s="239">
        <v>35122.160000000003</v>
      </c>
      <c r="F198" s="21" t="s">
        <v>130</v>
      </c>
    </row>
    <row r="199" spans="1:6">
      <c r="A199" s="18"/>
      <c r="B199" s="19"/>
      <c r="C199" s="20">
        <v>6171</v>
      </c>
      <c r="D199" s="20">
        <v>5166</v>
      </c>
      <c r="E199" s="239">
        <v>8163</v>
      </c>
      <c r="F199" s="21" t="s">
        <v>131</v>
      </c>
    </row>
    <row r="200" spans="1:6">
      <c r="A200" s="18"/>
      <c r="B200" s="19"/>
      <c r="C200" s="20">
        <v>6171</v>
      </c>
      <c r="D200" s="20">
        <v>5167</v>
      </c>
      <c r="E200" s="239">
        <v>18000</v>
      </c>
      <c r="F200" s="21" t="s">
        <v>132</v>
      </c>
    </row>
    <row r="201" spans="1:6">
      <c r="A201" s="18"/>
      <c r="B201" s="19"/>
      <c r="C201" s="20">
        <v>6171</v>
      </c>
      <c r="D201" s="20">
        <v>5169</v>
      </c>
      <c r="E201" s="239">
        <v>150356.20000000001</v>
      </c>
      <c r="F201" s="21" t="s">
        <v>133</v>
      </c>
    </row>
    <row r="202" spans="1:6">
      <c r="A202" s="18"/>
      <c r="B202" s="19"/>
      <c r="C202" s="20">
        <v>6171</v>
      </c>
      <c r="D202" s="20">
        <v>5171</v>
      </c>
      <c r="E202" s="239">
        <v>25685.599999999999</v>
      </c>
      <c r="F202" s="21" t="s">
        <v>134</v>
      </c>
    </row>
    <row r="203" spans="1:6">
      <c r="A203" s="18"/>
      <c r="B203" s="19"/>
      <c r="C203" s="20">
        <v>6171</v>
      </c>
      <c r="D203" s="20">
        <v>5172</v>
      </c>
      <c r="E203" s="239">
        <v>2360</v>
      </c>
      <c r="F203" s="21" t="s">
        <v>219</v>
      </c>
    </row>
    <row r="204" spans="1:6">
      <c r="A204" s="18"/>
      <c r="B204" s="19"/>
      <c r="C204" s="20">
        <v>6171</v>
      </c>
      <c r="D204" s="20">
        <v>5173</v>
      </c>
      <c r="E204" s="239">
        <v>23494</v>
      </c>
      <c r="F204" s="21" t="s">
        <v>135</v>
      </c>
    </row>
    <row r="205" spans="1:6">
      <c r="A205" s="18"/>
      <c r="B205" s="19"/>
      <c r="C205" s="20">
        <v>6171</v>
      </c>
      <c r="D205" s="20">
        <v>5175</v>
      </c>
      <c r="E205" s="239">
        <v>7168</v>
      </c>
      <c r="F205" s="21" t="s">
        <v>136</v>
      </c>
    </row>
    <row r="206" spans="1:6">
      <c r="A206" s="18"/>
      <c r="B206" s="19"/>
      <c r="C206" s="20">
        <v>6171</v>
      </c>
      <c r="D206" s="20">
        <v>5194</v>
      </c>
      <c r="E206" s="239">
        <v>8203</v>
      </c>
      <c r="F206" s="21" t="s">
        <v>137</v>
      </c>
    </row>
    <row r="207" spans="1:6">
      <c r="A207" s="18"/>
      <c r="B207" s="19"/>
      <c r="C207" s="20">
        <v>6171</v>
      </c>
      <c r="D207" s="20">
        <v>5321</v>
      </c>
      <c r="E207" s="239">
        <v>9224</v>
      </c>
      <c r="F207" s="21" t="s">
        <v>138</v>
      </c>
    </row>
    <row r="208" spans="1:6">
      <c r="A208" s="18"/>
      <c r="B208" s="19"/>
      <c r="C208" s="20">
        <v>6171</v>
      </c>
      <c r="D208" s="20">
        <v>6121</v>
      </c>
      <c r="E208" s="239">
        <v>0</v>
      </c>
      <c r="F208" s="21" t="s">
        <v>176</v>
      </c>
    </row>
    <row r="209" spans="1:17">
      <c r="A209" s="18"/>
      <c r="B209" s="19"/>
      <c r="C209" s="20">
        <v>6171</v>
      </c>
      <c r="D209" s="20">
        <v>6122</v>
      </c>
      <c r="E209" s="239">
        <v>105502.56</v>
      </c>
      <c r="F209" s="21" t="s">
        <v>175</v>
      </c>
    </row>
    <row r="210" spans="1:17">
      <c r="A210" s="140"/>
      <c r="B210" s="142"/>
      <c r="C210" s="134">
        <v>6171</v>
      </c>
      <c r="D210" s="143"/>
      <c r="E210" s="258"/>
      <c r="F210" s="135" t="s">
        <v>139</v>
      </c>
      <c r="H210" s="266">
        <f>SUM(E184:E209)</f>
        <v>1940439.1199999999</v>
      </c>
    </row>
    <row r="211" spans="1:17">
      <c r="A211" s="18"/>
      <c r="B211" s="40"/>
      <c r="C211" s="54">
        <v>6310</v>
      </c>
      <c r="D211" s="20">
        <v>5163</v>
      </c>
      <c r="E211" s="237">
        <v>2236.6</v>
      </c>
      <c r="F211" s="21" t="s">
        <v>140</v>
      </c>
    </row>
    <row r="212" spans="1:17">
      <c r="A212" s="28"/>
      <c r="B212" s="71"/>
      <c r="C212" s="100">
        <v>6310</v>
      </c>
      <c r="D212" s="31"/>
      <c r="E212" s="241"/>
      <c r="F212" s="92" t="s">
        <v>140</v>
      </c>
      <c r="H212" s="266">
        <f>SUM(E211)</f>
        <v>2236.6</v>
      </c>
    </row>
    <row r="213" spans="1:17">
      <c r="A213" s="18"/>
      <c r="B213" s="40"/>
      <c r="C213" s="54">
        <v>6330</v>
      </c>
      <c r="D213" s="20">
        <v>5345</v>
      </c>
      <c r="E213" s="237">
        <v>294408.3</v>
      </c>
      <c r="F213" s="21" t="s">
        <v>227</v>
      </c>
      <c r="H213" s="266"/>
    </row>
    <row r="214" spans="1:17">
      <c r="A214" s="18"/>
      <c r="B214" s="40"/>
      <c r="C214" s="65">
        <v>6330</v>
      </c>
      <c r="D214" s="20"/>
      <c r="E214" s="241"/>
      <c r="F214" s="92" t="s">
        <v>227</v>
      </c>
      <c r="H214" s="266">
        <f>SUM(E213)</f>
        <v>294408.3</v>
      </c>
    </row>
    <row r="215" spans="1:17">
      <c r="A215" s="93"/>
      <c r="B215" s="69"/>
      <c r="C215" s="70">
        <v>6399</v>
      </c>
      <c r="D215" s="37">
        <v>5362</v>
      </c>
      <c r="E215" s="236">
        <v>581970</v>
      </c>
      <c r="F215" s="21" t="s">
        <v>11</v>
      </c>
    </row>
    <row r="216" spans="1:17">
      <c r="A216" s="28"/>
      <c r="B216" s="71"/>
      <c r="C216" s="100">
        <v>6399</v>
      </c>
      <c r="D216" s="31"/>
      <c r="E216" s="241"/>
      <c r="F216" s="92"/>
      <c r="H216" s="266">
        <f>SUM(E215)</f>
        <v>581970</v>
      </c>
    </row>
    <row r="217" spans="1:17">
      <c r="A217" s="93"/>
      <c r="B217" s="69"/>
      <c r="C217" s="37">
        <v>6402</v>
      </c>
      <c r="D217" s="37">
        <v>5364</v>
      </c>
      <c r="E217" s="240">
        <v>29878</v>
      </c>
      <c r="F217" s="38" t="s">
        <v>222</v>
      </c>
    </row>
    <row r="218" spans="1:17">
      <c r="A218" s="28"/>
      <c r="B218" s="71"/>
      <c r="C218" s="30">
        <v>6402</v>
      </c>
      <c r="D218" s="31"/>
      <c r="E218" s="241"/>
      <c r="F218" s="92" t="s">
        <v>141</v>
      </c>
      <c r="H218" s="266">
        <f>SUM(E217)</f>
        <v>29878</v>
      </c>
    </row>
    <row r="219" spans="1:17">
      <c r="A219" s="18"/>
      <c r="B219" s="40"/>
      <c r="C219" s="20">
        <v>6409</v>
      </c>
      <c r="D219" s="20">
        <v>5222</v>
      </c>
      <c r="E219" s="237">
        <v>2800</v>
      </c>
      <c r="F219" s="21" t="s">
        <v>142</v>
      </c>
    </row>
    <row r="220" spans="1:17">
      <c r="A220" s="18"/>
      <c r="B220" s="40"/>
      <c r="C220" s="20">
        <v>6409</v>
      </c>
      <c r="D220" s="20">
        <v>5223</v>
      </c>
      <c r="E220" s="237">
        <v>40000</v>
      </c>
      <c r="F220" s="21" t="s">
        <v>228</v>
      </c>
    </row>
    <row r="221" spans="1:17">
      <c r="A221" s="18"/>
      <c r="B221" s="40"/>
      <c r="C221" s="20">
        <v>6409</v>
      </c>
      <c r="D221" s="20">
        <v>5229</v>
      </c>
      <c r="E221" s="237">
        <v>152889.60000000001</v>
      </c>
      <c r="F221" s="21" t="s">
        <v>229</v>
      </c>
    </row>
    <row r="222" spans="1:17">
      <c r="A222" s="18"/>
      <c r="B222" s="40"/>
      <c r="C222" s="20">
        <v>6409</v>
      </c>
      <c r="D222" s="20">
        <v>5329</v>
      </c>
      <c r="E222" s="237">
        <v>1710</v>
      </c>
      <c r="F222" s="78" t="s">
        <v>158</v>
      </c>
    </row>
    <row r="223" spans="1:17" ht="15.75" thickBot="1">
      <c r="A223" s="28"/>
      <c r="B223" s="67"/>
      <c r="C223" s="30">
        <v>6409</v>
      </c>
      <c r="D223" s="31"/>
      <c r="E223" s="241"/>
      <c r="F223" s="92" t="s">
        <v>144</v>
      </c>
      <c r="H223" s="266">
        <f>SUM(E219:E222)</f>
        <v>197399.6</v>
      </c>
    </row>
    <row r="224" spans="1:17" ht="15.75" thickBot="1">
      <c r="A224" s="43" t="s">
        <v>162</v>
      </c>
      <c r="B224" s="45"/>
      <c r="C224" s="45"/>
      <c r="D224" s="45"/>
      <c r="E224" s="259">
        <f>SUM(E69:E223)</f>
        <v>8312222.2699999996</v>
      </c>
      <c r="F224" s="84"/>
      <c r="H224" s="266">
        <f>SUM(H223,H218,H216,H214,H212,H210,H183,H176,H169,H164,H154,H150,H146,H143,H136,H134,H130,H126,H123,H121,H118,H113,H110,H104,H101,H99,H91,H89,H85,H79,H76,H72,H70)</f>
        <v>8312222.2700000005</v>
      </c>
      <c r="Q224">
        <f>SUM(H69:H223)</f>
        <v>8312222.2699999996</v>
      </c>
    </row>
    <row r="225" spans="1:6">
      <c r="A225" s="87"/>
      <c r="B225" s="72"/>
      <c r="C225" s="87"/>
      <c r="D225" s="87"/>
      <c r="E225" s="254"/>
      <c r="F225" s="87"/>
    </row>
    <row r="226" spans="1:6">
      <c r="A226" s="87"/>
      <c r="B226" s="72"/>
      <c r="C226" s="87"/>
      <c r="D226" s="87"/>
      <c r="E226" s="260"/>
      <c r="F226" s="87"/>
    </row>
    <row r="227" spans="1:6">
      <c r="A227" s="87"/>
      <c r="B227" s="72"/>
      <c r="C227" s="87"/>
      <c r="D227" s="87"/>
      <c r="E227" s="254"/>
      <c r="F227" s="87"/>
    </row>
    <row r="228" spans="1:6">
      <c r="A228" s="87"/>
      <c r="B228" s="72"/>
      <c r="C228" s="87"/>
      <c r="D228" s="87"/>
      <c r="E228" s="261"/>
      <c r="F228" s="87"/>
    </row>
    <row r="229" spans="1:6">
      <c r="A229" s="4"/>
      <c r="B229" s="4"/>
      <c r="C229" s="4"/>
      <c r="D229" s="4"/>
      <c r="E229" s="254"/>
      <c r="F229" s="4"/>
    </row>
    <row r="230" spans="1:6">
      <c r="A230" s="4"/>
      <c r="B230" s="4"/>
      <c r="C230" s="4"/>
      <c r="D230" s="4"/>
      <c r="E230" s="254"/>
      <c r="F230" s="4"/>
    </row>
    <row r="231" spans="1:6">
      <c r="A231" s="4"/>
      <c r="B231" s="4"/>
      <c r="C231" s="4"/>
      <c r="D231" s="4"/>
      <c r="E231" s="262"/>
      <c r="F231" s="4"/>
    </row>
    <row r="232" spans="1:6">
      <c r="A232" s="4"/>
      <c r="B232" s="4"/>
      <c r="C232" s="4"/>
      <c r="D232" s="4"/>
      <c r="E232" s="254"/>
      <c r="F232" s="4"/>
    </row>
    <row r="233" spans="1:6">
      <c r="E233" s="263"/>
      <c r="F233" s="4"/>
    </row>
    <row r="234" spans="1:6">
      <c r="E234" s="263"/>
      <c r="F234" s="4"/>
    </row>
    <row r="235" spans="1:6">
      <c r="E235" s="264"/>
      <c r="F235" s="4"/>
    </row>
    <row r="236" spans="1:6">
      <c r="E236" s="264"/>
      <c r="F236" s="4"/>
    </row>
    <row r="237" spans="1:6">
      <c r="E237" s="264"/>
      <c r="F237" s="74"/>
    </row>
    <row r="238" spans="1:6">
      <c r="E238" s="264"/>
      <c r="F238" s="89"/>
    </row>
    <row r="239" spans="1:6">
      <c r="E239" s="260"/>
      <c r="F239" s="74"/>
    </row>
    <row r="240" spans="1:6">
      <c r="E240" s="260"/>
    </row>
    <row r="241" spans="5:5">
      <c r="E241" s="265"/>
    </row>
  </sheetData>
  <mergeCells count="2">
    <mergeCell ref="A2:F2"/>
    <mergeCell ref="A66:F66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1-12.2013</vt:lpstr>
      <vt:lpstr>Výsledek k dani z příjmu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Valued Acer Customer</cp:lastModifiedBy>
  <cp:lastPrinted>2014-02-13T14:41:07Z</cp:lastPrinted>
  <dcterms:created xsi:type="dcterms:W3CDTF">2013-02-27T22:02:07Z</dcterms:created>
  <dcterms:modified xsi:type="dcterms:W3CDTF">2014-03-21T13:32:23Z</dcterms:modified>
</cp:coreProperties>
</file>